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15" yWindow="-75" windowWidth="9375" windowHeight="1245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Položky!$A$1:$K$1065</definedName>
    <definedName name="_xlnm.Print_Area" localSheetId="1">Rekapitulace!$A$1:$I$41</definedName>
    <definedName name="PocetMJ">'Krycí list'!$G$6</definedName>
    <definedName name="Poznamka">'Krycí list'!$B$37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8" i="3"/>
  <c r="D21" i="1"/>
  <c r="D20"/>
  <c r="D19"/>
  <c r="D18"/>
  <c r="D17"/>
  <c r="D16"/>
  <c r="D15"/>
  <c r="BG1064" i="3"/>
  <c r="BF1064"/>
  <c r="BE1064"/>
  <c r="BD1064"/>
  <c r="K1064"/>
  <c r="I1064"/>
  <c r="G1064"/>
  <c r="BC1064" s="1"/>
  <c r="BG1063"/>
  <c r="BF1063"/>
  <c r="BE1063"/>
  <c r="BD1063"/>
  <c r="K1063"/>
  <c r="I1063"/>
  <c r="G1063"/>
  <c r="BC1063" s="1"/>
  <c r="BG1062"/>
  <c r="BF1062"/>
  <c r="BE1062"/>
  <c r="BD1062"/>
  <c r="K1062"/>
  <c r="I1062"/>
  <c r="G1062"/>
  <c r="BC1062" s="1"/>
  <c r="BG1061"/>
  <c r="BF1061"/>
  <c r="BE1061"/>
  <c r="BD1061"/>
  <c r="K1061"/>
  <c r="I1061"/>
  <c r="G1061"/>
  <c r="BC1061" s="1"/>
  <c r="BG1057"/>
  <c r="BF1057"/>
  <c r="BE1057"/>
  <c r="BD1057"/>
  <c r="K1057"/>
  <c r="I1057"/>
  <c r="G1057"/>
  <c r="BC1057" s="1"/>
  <c r="BG1055"/>
  <c r="BF1055"/>
  <c r="BE1055"/>
  <c r="BD1055"/>
  <c r="K1055"/>
  <c r="I1055"/>
  <c r="G1055"/>
  <c r="BC1055" s="1"/>
  <c r="BG1053"/>
  <c r="BF1053"/>
  <c r="BE1053"/>
  <c r="BD1053"/>
  <c r="K1053"/>
  <c r="I1053"/>
  <c r="G1053"/>
  <c r="BC1053" s="1"/>
  <c r="BG1051"/>
  <c r="BF1051"/>
  <c r="BF1065" s="1"/>
  <c r="H26" i="2" s="1"/>
  <c r="BE1051" i="3"/>
  <c r="BD1051"/>
  <c r="K1051"/>
  <c r="I1051"/>
  <c r="G1051"/>
  <c r="BC1051" s="1"/>
  <c r="B26" i="2"/>
  <c r="A26"/>
  <c r="K1065" i="3"/>
  <c r="I1065"/>
  <c r="C1065"/>
  <c r="BG1048"/>
  <c r="BF1048"/>
  <c r="BE1048"/>
  <c r="BC1048"/>
  <c r="K1048"/>
  <c r="I1048"/>
  <c r="G1048"/>
  <c r="BD1048" s="1"/>
  <c r="BG1047"/>
  <c r="BF1047"/>
  <c r="BE1047"/>
  <c r="BC1047"/>
  <c r="K1047"/>
  <c r="I1047"/>
  <c r="G1047"/>
  <c r="BD1047" s="1"/>
  <c r="BG911"/>
  <c r="BF911"/>
  <c r="BE911"/>
  <c r="BC911"/>
  <c r="K911"/>
  <c r="I911"/>
  <c r="G911"/>
  <c r="BD911" s="1"/>
  <c r="BG910"/>
  <c r="BF910"/>
  <c r="BE910"/>
  <c r="BC910"/>
  <c r="K910"/>
  <c r="K1049" s="1"/>
  <c r="I910"/>
  <c r="G910"/>
  <c r="BD910" s="1"/>
  <c r="B25" i="2"/>
  <c r="A25"/>
  <c r="I1049" i="3"/>
  <c r="C1049"/>
  <c r="BG907"/>
  <c r="BF907"/>
  <c r="BE907"/>
  <c r="BC907"/>
  <c r="K907"/>
  <c r="I907"/>
  <c r="G907"/>
  <c r="BD907" s="1"/>
  <c r="BG905"/>
  <c r="BF905"/>
  <c r="BE905"/>
  <c r="BC905"/>
  <c r="K905"/>
  <c r="I905"/>
  <c r="G905"/>
  <c r="BD905" s="1"/>
  <c r="BG903"/>
  <c r="BF903"/>
  <c r="BE903"/>
  <c r="BC903"/>
  <c r="K903"/>
  <c r="I903"/>
  <c r="G903"/>
  <c r="BD903" s="1"/>
  <c r="BG901"/>
  <c r="BF901"/>
  <c r="BE901"/>
  <c r="BC901"/>
  <c r="K901"/>
  <c r="I901"/>
  <c r="G901"/>
  <c r="BD901" s="1"/>
  <c r="BG899"/>
  <c r="BF899"/>
  <c r="BE899"/>
  <c r="BC899"/>
  <c r="K899"/>
  <c r="I899"/>
  <c r="G899"/>
  <c r="BD899" s="1"/>
  <c r="BG892"/>
  <c r="BF892"/>
  <c r="BE892"/>
  <c r="BC892"/>
  <c r="K892"/>
  <c r="I892"/>
  <c r="G892"/>
  <c r="BD892" s="1"/>
  <c r="BG889"/>
  <c r="BF889"/>
  <c r="BE889"/>
  <c r="BC889"/>
  <c r="K889"/>
  <c r="I889"/>
  <c r="G889"/>
  <c r="BD889" s="1"/>
  <c r="BG887"/>
  <c r="BF887"/>
  <c r="BE887"/>
  <c r="BC887"/>
  <c r="K887"/>
  <c r="I887"/>
  <c r="G887"/>
  <c r="BD887" s="1"/>
  <c r="BG886"/>
  <c r="BF886"/>
  <c r="BE886"/>
  <c r="BC886"/>
  <c r="K886"/>
  <c r="I886"/>
  <c r="G886"/>
  <c r="BD886" s="1"/>
  <c r="BG884"/>
  <c r="BG908" s="1"/>
  <c r="I24" i="2" s="1"/>
  <c r="BF884" i="3"/>
  <c r="BE884"/>
  <c r="BC884"/>
  <c r="K884"/>
  <c r="I884"/>
  <c r="I908" s="1"/>
  <c r="G884"/>
  <c r="BD884" s="1"/>
  <c r="B24" i="2"/>
  <c r="A24"/>
  <c r="C908" i="3"/>
  <c r="BG881"/>
  <c r="BF881"/>
  <c r="BE881"/>
  <c r="BC881"/>
  <c r="K881"/>
  <c r="I881"/>
  <c r="G881"/>
  <c r="BD881" s="1"/>
  <c r="BG879"/>
  <c r="BF879"/>
  <c r="BE879"/>
  <c r="BC879"/>
  <c r="K879"/>
  <c r="I879"/>
  <c r="G879"/>
  <c r="BD879" s="1"/>
  <c r="BG878"/>
  <c r="BF878"/>
  <c r="BE878"/>
  <c r="BC878"/>
  <c r="K878"/>
  <c r="I878"/>
  <c r="G878"/>
  <c r="BD878" s="1"/>
  <c r="BG876"/>
  <c r="BF876"/>
  <c r="BE876"/>
  <c r="BC876"/>
  <c r="K876"/>
  <c r="I876"/>
  <c r="G876"/>
  <c r="BD876" s="1"/>
  <c r="BG874"/>
  <c r="BF874"/>
  <c r="BE874"/>
  <c r="BC874"/>
  <c r="K874"/>
  <c r="I874"/>
  <c r="G874"/>
  <c r="BD874" s="1"/>
  <c r="BG872"/>
  <c r="BF872"/>
  <c r="BE872"/>
  <c r="BC872"/>
  <c r="K872"/>
  <c r="I872"/>
  <c r="G872"/>
  <c r="BD872" s="1"/>
  <c r="BG869"/>
  <c r="BF869"/>
  <c r="BE869"/>
  <c r="BC869"/>
  <c r="K869"/>
  <c r="I869"/>
  <c r="G869"/>
  <c r="BD869" s="1"/>
  <c r="BG868"/>
  <c r="BF868"/>
  <c r="BE868"/>
  <c r="BC868"/>
  <c r="K868"/>
  <c r="I868"/>
  <c r="G868"/>
  <c r="BD868" s="1"/>
  <c r="BG853"/>
  <c r="BF853"/>
  <c r="BE853"/>
  <c r="BC853"/>
  <c r="K853"/>
  <c r="I853"/>
  <c r="G853"/>
  <c r="BD853" s="1"/>
  <c r="BG847"/>
  <c r="BF847"/>
  <c r="BE847"/>
  <c r="BC847"/>
  <c r="K847"/>
  <c r="I847"/>
  <c r="G847"/>
  <c r="BD847" s="1"/>
  <c r="BG831"/>
  <c r="BF831"/>
  <c r="BE831"/>
  <c r="BC831"/>
  <c r="K831"/>
  <c r="I831"/>
  <c r="G831"/>
  <c r="BD831" s="1"/>
  <c r="BG830"/>
  <c r="BF830"/>
  <c r="BE830"/>
  <c r="BC830"/>
  <c r="K830"/>
  <c r="I830"/>
  <c r="G830"/>
  <c r="BD830" s="1"/>
  <c r="BG825"/>
  <c r="BF825"/>
  <c r="BE825"/>
  <c r="BC825"/>
  <c r="K825"/>
  <c r="I825"/>
  <c r="I882" s="1"/>
  <c r="G825"/>
  <c r="BD825" s="1"/>
  <c r="B23" i="2"/>
  <c r="A23"/>
  <c r="C882" i="3"/>
  <c r="BG797"/>
  <c r="BF797"/>
  <c r="BE797"/>
  <c r="BC797"/>
  <c r="K797"/>
  <c r="I797"/>
  <c r="G797"/>
  <c r="BD797" s="1"/>
  <c r="BG782"/>
  <c r="BF782"/>
  <c r="BE782"/>
  <c r="BC782"/>
  <c r="K782"/>
  <c r="K823" s="1"/>
  <c r="I782"/>
  <c r="G782"/>
  <c r="BD782" s="1"/>
  <c r="BD823" s="1"/>
  <c r="F22" i="2" s="1"/>
  <c r="B22"/>
  <c r="A22"/>
  <c r="BE823" i="3"/>
  <c r="G22" i="2" s="1"/>
  <c r="I823" i="3"/>
  <c r="C823"/>
  <c r="BG779"/>
  <c r="BF779"/>
  <c r="BE779"/>
  <c r="BC779"/>
  <c r="K779"/>
  <c r="I779"/>
  <c r="G779"/>
  <c r="BD779" s="1"/>
  <c r="BG775"/>
  <c r="BF775"/>
  <c r="BE775"/>
  <c r="BC775"/>
  <c r="K775"/>
  <c r="I775"/>
  <c r="G775"/>
  <c r="BD775" s="1"/>
  <c r="BG771"/>
  <c r="BF771"/>
  <c r="BE771"/>
  <c r="BC771"/>
  <c r="K771"/>
  <c r="I771"/>
  <c r="G771"/>
  <c r="BD771" s="1"/>
  <c r="BG769"/>
  <c r="BF769"/>
  <c r="BE769"/>
  <c r="BC769"/>
  <c r="K769"/>
  <c r="I769"/>
  <c r="G769"/>
  <c r="BD769" s="1"/>
  <c r="BG768"/>
  <c r="BF768"/>
  <c r="BE768"/>
  <c r="BC768"/>
  <c r="K768"/>
  <c r="I768"/>
  <c r="G768"/>
  <c r="BD768" s="1"/>
  <c r="BG765"/>
  <c r="BF765"/>
  <c r="BE765"/>
  <c r="BC765"/>
  <c r="K765"/>
  <c r="I765"/>
  <c r="G765"/>
  <c r="BD765" s="1"/>
  <c r="BG759"/>
  <c r="BF759"/>
  <c r="BE759"/>
  <c r="BC759"/>
  <c r="K759"/>
  <c r="I759"/>
  <c r="G759"/>
  <c r="BD759" s="1"/>
  <c r="BG757"/>
  <c r="BF757"/>
  <c r="BE757"/>
  <c r="BC757"/>
  <c r="K757"/>
  <c r="I757"/>
  <c r="G757"/>
  <c r="BD757" s="1"/>
  <c r="BG755"/>
  <c r="BF755"/>
  <c r="BE755"/>
  <c r="BC755"/>
  <c r="K755"/>
  <c r="I755"/>
  <c r="G755"/>
  <c r="BD755" s="1"/>
  <c r="BG743"/>
  <c r="BF743"/>
  <c r="BE743"/>
  <c r="BC743"/>
  <c r="K743"/>
  <c r="I743"/>
  <c r="G743"/>
  <c r="BD743" s="1"/>
  <c r="BG737"/>
  <c r="BF737"/>
  <c r="BE737"/>
  <c r="BC737"/>
  <c r="K737"/>
  <c r="I737"/>
  <c r="G737"/>
  <c r="BD737" s="1"/>
  <c r="BG736"/>
  <c r="BF736"/>
  <c r="BE736"/>
  <c r="BC736"/>
  <c r="K736"/>
  <c r="I736"/>
  <c r="G736"/>
  <c r="BD736" s="1"/>
  <c r="BG711"/>
  <c r="BF711"/>
  <c r="BE711"/>
  <c r="BC711"/>
  <c r="K711"/>
  <c r="I711"/>
  <c r="G711"/>
  <c r="BD711" s="1"/>
  <c r="BG695"/>
  <c r="BF695"/>
  <c r="BE695"/>
  <c r="BC695"/>
  <c r="K695"/>
  <c r="I695"/>
  <c r="G695"/>
  <c r="BD695" s="1"/>
  <c r="BG690"/>
  <c r="BF690"/>
  <c r="BE690"/>
  <c r="BC690"/>
  <c r="K690"/>
  <c r="I690"/>
  <c r="G690"/>
  <c r="BD690" s="1"/>
  <c r="BG678"/>
  <c r="BG780" s="1"/>
  <c r="I21" i="2" s="1"/>
  <c r="BF678" i="3"/>
  <c r="BE678"/>
  <c r="BC678"/>
  <c r="K678"/>
  <c r="I678"/>
  <c r="I780" s="1"/>
  <c r="G678"/>
  <c r="BD678" s="1"/>
  <c r="B21" i="2"/>
  <c r="A21"/>
  <c r="C780" i="3"/>
  <c r="BG674"/>
  <c r="BF674"/>
  <c r="BE674"/>
  <c r="BC674"/>
  <c r="K674"/>
  <c r="I674"/>
  <c r="G674"/>
  <c r="BD674" s="1"/>
  <c r="BG669"/>
  <c r="BF669"/>
  <c r="BE669"/>
  <c r="BC669"/>
  <c r="K669"/>
  <c r="I669"/>
  <c r="G669"/>
  <c r="BD669" s="1"/>
  <c r="BG664"/>
  <c r="BG676" s="1"/>
  <c r="I20" i="2" s="1"/>
  <c r="BF664" i="3"/>
  <c r="BE664"/>
  <c r="BC664"/>
  <c r="K664"/>
  <c r="I664"/>
  <c r="I676" s="1"/>
  <c r="G664"/>
  <c r="BD664" s="1"/>
  <c r="B20" i="2"/>
  <c r="A20"/>
  <c r="BC676" i="3"/>
  <c r="E20" i="2" s="1"/>
  <c r="C676" i="3"/>
  <c r="BG661"/>
  <c r="BF661"/>
  <c r="BE661"/>
  <c r="BC661"/>
  <c r="K661"/>
  <c r="I661"/>
  <c r="G661"/>
  <c r="BD661" s="1"/>
  <c r="BG660"/>
  <c r="BF660"/>
  <c r="BE660"/>
  <c r="BC660"/>
  <c r="K660"/>
  <c r="I660"/>
  <c r="G660"/>
  <c r="BD660" s="1"/>
  <c r="BG659"/>
  <c r="BF659"/>
  <c r="BE659"/>
  <c r="BC659"/>
  <c r="K659"/>
  <c r="I659"/>
  <c r="G659"/>
  <c r="BD659" s="1"/>
  <c r="BG655"/>
  <c r="BF655"/>
  <c r="BE655"/>
  <c r="BC655"/>
  <c r="K655"/>
  <c r="I655"/>
  <c r="G655"/>
  <c r="BD655" s="1"/>
  <c r="BG652"/>
  <c r="BF652"/>
  <c r="BE652"/>
  <c r="BC652"/>
  <c r="K652"/>
  <c r="I652"/>
  <c r="G652"/>
  <c r="BD652" s="1"/>
  <c r="BG650"/>
  <c r="BF650"/>
  <c r="BE650"/>
  <c r="BC650"/>
  <c r="K650"/>
  <c r="I650"/>
  <c r="G650"/>
  <c r="BD650" s="1"/>
  <c r="BG643"/>
  <c r="BF643"/>
  <c r="BE643"/>
  <c r="BC643"/>
  <c r="K643"/>
  <c r="I643"/>
  <c r="G643"/>
  <c r="BD643" s="1"/>
  <c r="BG640"/>
  <c r="BF640"/>
  <c r="BE640"/>
  <c r="BC640"/>
  <c r="K640"/>
  <c r="I640"/>
  <c r="G640"/>
  <c r="BD640" s="1"/>
  <c r="BG638"/>
  <c r="BF638"/>
  <c r="BE638"/>
  <c r="BC638"/>
  <c r="K638"/>
  <c r="I638"/>
  <c r="G638"/>
  <c r="BD638" s="1"/>
  <c r="BG636"/>
  <c r="BF636"/>
  <c r="BE636"/>
  <c r="BC636"/>
  <c r="K636"/>
  <c r="I636"/>
  <c r="G636"/>
  <c r="BD636" s="1"/>
  <c r="BG635"/>
  <c r="BF635"/>
  <c r="BE635"/>
  <c r="BC635"/>
  <c r="K635"/>
  <c r="I635"/>
  <c r="G635"/>
  <c r="BD635" s="1"/>
  <c r="BG634"/>
  <c r="BF634"/>
  <c r="BE634"/>
  <c r="BC634"/>
  <c r="K634"/>
  <c r="I634"/>
  <c r="G634"/>
  <c r="BD634" s="1"/>
  <c r="BG633"/>
  <c r="BF633"/>
  <c r="BE633"/>
  <c r="BC633"/>
  <c r="K633"/>
  <c r="I633"/>
  <c r="G633"/>
  <c r="BD633" s="1"/>
  <c r="BG630"/>
  <c r="BF630"/>
  <c r="BE630"/>
  <c r="BC630"/>
  <c r="K630"/>
  <c r="K662" s="1"/>
  <c r="I630"/>
  <c r="G630"/>
  <c r="BD630" s="1"/>
  <c r="B19" i="2"/>
  <c r="A19"/>
  <c r="I662" i="3"/>
  <c r="C662"/>
  <c r="BG627"/>
  <c r="BF627"/>
  <c r="BE627"/>
  <c r="BC627"/>
  <c r="K627"/>
  <c r="I627"/>
  <c r="G627"/>
  <c r="BD627" s="1"/>
  <c r="BG626"/>
  <c r="BF626"/>
  <c r="BE626"/>
  <c r="BC626"/>
  <c r="K626"/>
  <c r="I626"/>
  <c r="G626"/>
  <c r="BD626" s="1"/>
  <c r="BG625"/>
  <c r="BF625"/>
  <c r="BE625"/>
  <c r="BC625"/>
  <c r="K625"/>
  <c r="K628" s="1"/>
  <c r="I625"/>
  <c r="G625"/>
  <c r="BD625" s="1"/>
  <c r="B18" i="2"/>
  <c r="A18"/>
  <c r="BE628" i="3"/>
  <c r="G18" i="2" s="1"/>
  <c r="I628" i="3"/>
  <c r="C628"/>
  <c r="BG622"/>
  <c r="BF622"/>
  <c r="BE622"/>
  <c r="BC622"/>
  <c r="K622"/>
  <c r="I622"/>
  <c r="G622"/>
  <c r="BD622" s="1"/>
  <c r="BG620"/>
  <c r="BF620"/>
  <c r="BE620"/>
  <c r="BC620"/>
  <c r="K620"/>
  <c r="I620"/>
  <c r="G620"/>
  <c r="BD620" s="1"/>
  <c r="BG612"/>
  <c r="BF612"/>
  <c r="BE612"/>
  <c r="BC612"/>
  <c r="K612"/>
  <c r="I612"/>
  <c r="G612"/>
  <c r="BD612" s="1"/>
  <c r="BG599"/>
  <c r="BF599"/>
  <c r="BE599"/>
  <c r="BC599"/>
  <c r="K599"/>
  <c r="I599"/>
  <c r="G599"/>
  <c r="BD599" s="1"/>
  <c r="BG597"/>
  <c r="BF597"/>
  <c r="BE597"/>
  <c r="BC597"/>
  <c r="K597"/>
  <c r="I597"/>
  <c r="G597"/>
  <c r="BD597" s="1"/>
  <c r="BG596"/>
  <c r="BF596"/>
  <c r="BE596"/>
  <c r="BC596"/>
  <c r="K596"/>
  <c r="I596"/>
  <c r="G596"/>
  <c r="BD596" s="1"/>
  <c r="BG547"/>
  <c r="BF547"/>
  <c r="BE547"/>
  <c r="BC547"/>
  <c r="K547"/>
  <c r="I547"/>
  <c r="G547"/>
  <c r="BD547" s="1"/>
  <c r="BG498"/>
  <c r="BG623" s="1"/>
  <c r="I17" i="2" s="1"/>
  <c r="BF498" i="3"/>
  <c r="BE498"/>
  <c r="BC498"/>
  <c r="K498"/>
  <c r="I498"/>
  <c r="I623" s="1"/>
  <c r="G498"/>
  <c r="BD498" s="1"/>
  <c r="B17" i="2"/>
  <c r="A17"/>
  <c r="C623" i="3"/>
  <c r="BG495"/>
  <c r="BF495"/>
  <c r="BE495"/>
  <c r="BD495"/>
  <c r="K495"/>
  <c r="I495"/>
  <c r="I496" s="1"/>
  <c r="G495"/>
  <c r="BC495" s="1"/>
  <c r="BG494"/>
  <c r="BF494"/>
  <c r="BE494"/>
  <c r="BD494"/>
  <c r="K494"/>
  <c r="K496" s="1"/>
  <c r="I494"/>
  <c r="G494"/>
  <c r="BC494" s="1"/>
  <c r="B16" i="2"/>
  <c r="A16"/>
  <c r="BE496" i="3"/>
  <c r="G16" i="2" s="1"/>
  <c r="C496" i="3"/>
  <c r="BG487"/>
  <c r="BF487"/>
  <c r="BE487"/>
  <c r="BD487"/>
  <c r="K487"/>
  <c r="I487"/>
  <c r="G487"/>
  <c r="BC487" s="1"/>
  <c r="BG482"/>
  <c r="BF482"/>
  <c r="BE482"/>
  <c r="BD482"/>
  <c r="K482"/>
  <c r="I482"/>
  <c r="G482"/>
  <c r="BC482" s="1"/>
  <c r="BG466"/>
  <c r="BF466"/>
  <c r="BE466"/>
  <c r="BD466"/>
  <c r="K466"/>
  <c r="I466"/>
  <c r="G466"/>
  <c r="BC466" s="1"/>
  <c r="BG463"/>
  <c r="BF463"/>
  <c r="BE463"/>
  <c r="BD463"/>
  <c r="K463"/>
  <c r="I463"/>
  <c r="G463"/>
  <c r="BC463" s="1"/>
  <c r="BG459"/>
  <c r="BF459"/>
  <c r="BE459"/>
  <c r="BD459"/>
  <c r="K459"/>
  <c r="I459"/>
  <c r="G459"/>
  <c r="BC459" s="1"/>
  <c r="BG448"/>
  <c r="BF448"/>
  <c r="BE448"/>
  <c r="BD448"/>
  <c r="K448"/>
  <c r="I448"/>
  <c r="G448"/>
  <c r="BC448" s="1"/>
  <c r="BG441"/>
  <c r="BF441"/>
  <c r="BE441"/>
  <c r="BD441"/>
  <c r="K441"/>
  <c r="I441"/>
  <c r="I492" s="1"/>
  <c r="G441"/>
  <c r="BC441" s="1"/>
  <c r="BG437"/>
  <c r="BF437"/>
  <c r="BE437"/>
  <c r="BD437"/>
  <c r="K437"/>
  <c r="K492" s="1"/>
  <c r="I437"/>
  <c r="G437"/>
  <c r="BC437" s="1"/>
  <c r="B15" i="2"/>
  <c r="A15"/>
  <c r="BE492" i="3"/>
  <c r="G15" i="2" s="1"/>
  <c r="C492" i="3"/>
  <c r="BG418"/>
  <c r="BF418"/>
  <c r="BE418"/>
  <c r="BD418"/>
  <c r="K418"/>
  <c r="I418"/>
  <c r="G418"/>
  <c r="BC418" s="1"/>
  <c r="BG394"/>
  <c r="BF394"/>
  <c r="BE394"/>
  <c r="BD394"/>
  <c r="K394"/>
  <c r="I394"/>
  <c r="G394"/>
  <c r="BC394" s="1"/>
  <c r="BG358"/>
  <c r="BF358"/>
  <c r="BE358"/>
  <c r="BD358"/>
  <c r="K358"/>
  <c r="I358"/>
  <c r="G358"/>
  <c r="BC358" s="1"/>
  <c r="BG303"/>
  <c r="BF303"/>
  <c r="BE303"/>
  <c r="BD303"/>
  <c r="K303"/>
  <c r="I303"/>
  <c r="G303"/>
  <c r="BC303" s="1"/>
  <c r="BG300"/>
  <c r="BF300"/>
  <c r="BE300"/>
  <c r="BD300"/>
  <c r="K300"/>
  <c r="I300"/>
  <c r="G300"/>
  <c r="BC300" s="1"/>
  <c r="BG297"/>
  <c r="BF297"/>
  <c r="BE297"/>
  <c r="BD297"/>
  <c r="K297"/>
  <c r="I297"/>
  <c r="G297"/>
  <c r="BC297" s="1"/>
  <c r="BG293"/>
  <c r="BF293"/>
  <c r="BE293"/>
  <c r="BD293"/>
  <c r="K293"/>
  <c r="I293"/>
  <c r="I435" s="1"/>
  <c r="G293"/>
  <c r="BC293" s="1"/>
  <c r="BG288"/>
  <c r="BF288"/>
  <c r="BE288"/>
  <c r="BD288"/>
  <c r="K288"/>
  <c r="K435" s="1"/>
  <c r="I288"/>
  <c r="G288"/>
  <c r="BC288" s="1"/>
  <c r="B14" i="2"/>
  <c r="A14"/>
  <c r="BE435" i="3"/>
  <c r="G14" i="2" s="1"/>
  <c r="C435" i="3"/>
  <c r="BG273"/>
  <c r="BF273"/>
  <c r="BE273"/>
  <c r="BD273"/>
  <c r="K273"/>
  <c r="I273"/>
  <c r="I286" s="1"/>
  <c r="G273"/>
  <c r="BC273" s="1"/>
  <c r="BG258"/>
  <c r="BG286" s="1"/>
  <c r="I13" i="2" s="1"/>
  <c r="BF258" i="3"/>
  <c r="BE258"/>
  <c r="BD258"/>
  <c r="K258"/>
  <c r="K286" s="1"/>
  <c r="I258"/>
  <c r="G258"/>
  <c r="BC258" s="1"/>
  <c r="B13" i="2"/>
  <c r="A13"/>
  <c r="C286" i="3"/>
  <c r="BG251"/>
  <c r="BG256" s="1"/>
  <c r="I12" i="2" s="1"/>
  <c r="BF251" i="3"/>
  <c r="BF256" s="1"/>
  <c r="H12" i="2" s="1"/>
  <c r="BE251" i="3"/>
  <c r="BE256" s="1"/>
  <c r="G12" i="2" s="1"/>
  <c r="BD251" i="3"/>
  <c r="BD256" s="1"/>
  <c r="F12" i="2" s="1"/>
  <c r="K251" i="3"/>
  <c r="K256" s="1"/>
  <c r="I251"/>
  <c r="G251"/>
  <c r="BC251" s="1"/>
  <c r="BC256" s="1"/>
  <c r="E12" i="2" s="1"/>
  <c r="B12"/>
  <c r="A12"/>
  <c r="I256" i="3"/>
  <c r="C256"/>
  <c r="BG248"/>
  <c r="BF248"/>
  <c r="BE248"/>
  <c r="BD248"/>
  <c r="K248"/>
  <c r="I248"/>
  <c r="G248"/>
  <c r="BC248" s="1"/>
  <c r="BG247"/>
  <c r="BF247"/>
  <c r="BE247"/>
  <c r="BD247"/>
  <c r="K247"/>
  <c r="I247"/>
  <c r="G247"/>
  <c r="BC247" s="1"/>
  <c r="BG246"/>
  <c r="BF246"/>
  <c r="BE246"/>
  <c r="BD246"/>
  <c r="K246"/>
  <c r="I246"/>
  <c r="G246"/>
  <c r="BC246" s="1"/>
  <c r="BG240"/>
  <c r="BG249" s="1"/>
  <c r="I11" i="2" s="1"/>
  <c r="BF240" i="3"/>
  <c r="BE240"/>
  <c r="BD240"/>
  <c r="K240"/>
  <c r="I240"/>
  <c r="G240"/>
  <c r="BC240" s="1"/>
  <c r="B11" i="2"/>
  <c r="A11"/>
  <c r="I249" i="3"/>
  <c r="C249"/>
  <c r="BG210"/>
  <c r="BF210"/>
  <c r="BE210"/>
  <c r="BD210"/>
  <c r="K210"/>
  <c r="I210"/>
  <c r="G210"/>
  <c r="BC210" s="1"/>
  <c r="BG175"/>
  <c r="BF175"/>
  <c r="BE175"/>
  <c r="BD175"/>
  <c r="K175"/>
  <c r="I175"/>
  <c r="G175"/>
  <c r="BC175" s="1"/>
  <c r="BG138"/>
  <c r="BF138"/>
  <c r="BE138"/>
  <c r="BD138"/>
  <c r="K138"/>
  <c r="I138"/>
  <c r="G138"/>
  <c r="BC138" s="1"/>
  <c r="BG137"/>
  <c r="BF137"/>
  <c r="BE137"/>
  <c r="BD137"/>
  <c r="K137"/>
  <c r="I137"/>
  <c r="I238" s="1"/>
  <c r="G137"/>
  <c r="BC137" s="1"/>
  <c r="BG102"/>
  <c r="BF102"/>
  <c r="BE102"/>
  <c r="BE238" s="1"/>
  <c r="G10" i="2" s="1"/>
  <c r="BD102" i="3"/>
  <c r="K102"/>
  <c r="K238" s="1"/>
  <c r="I102"/>
  <c r="G102"/>
  <c r="BC102" s="1"/>
  <c r="BC238" s="1"/>
  <c r="E10" i="2" s="1"/>
  <c r="B10"/>
  <c r="A10"/>
  <c r="C238" i="3"/>
  <c r="BG94"/>
  <c r="BF94"/>
  <c r="BE94"/>
  <c r="BD94"/>
  <c r="K94"/>
  <c r="I94"/>
  <c r="G94"/>
  <c r="BC94" s="1"/>
  <c r="BG91"/>
  <c r="BF91"/>
  <c r="BE91"/>
  <c r="BD91"/>
  <c r="K91"/>
  <c r="I91"/>
  <c r="G91"/>
  <c r="BC91" s="1"/>
  <c r="BG88"/>
  <c r="BF88"/>
  <c r="BE88"/>
  <c r="BD88"/>
  <c r="K88"/>
  <c r="I88"/>
  <c r="G88"/>
  <c r="BC88" s="1"/>
  <c r="BG86"/>
  <c r="BF86"/>
  <c r="BE86"/>
  <c r="BD86"/>
  <c r="K86"/>
  <c r="I86"/>
  <c r="G86"/>
  <c r="BC86" s="1"/>
  <c r="BG83"/>
  <c r="BF83"/>
  <c r="BE83"/>
  <c r="BD83"/>
  <c r="K83"/>
  <c r="I83"/>
  <c r="G83"/>
  <c r="BC83" s="1"/>
  <c r="BG80"/>
  <c r="BF80"/>
  <c r="BE80"/>
  <c r="BD80"/>
  <c r="K80"/>
  <c r="I80"/>
  <c r="G80"/>
  <c r="BC80" s="1"/>
  <c r="BG70"/>
  <c r="BF70"/>
  <c r="BF100" s="1"/>
  <c r="H9" i="2" s="1"/>
  <c r="BE70" i="3"/>
  <c r="BD70"/>
  <c r="K70"/>
  <c r="I70"/>
  <c r="G70"/>
  <c r="BC70" s="1"/>
  <c r="B9" i="2"/>
  <c r="A9"/>
  <c r="BG100" i="3"/>
  <c r="I9" i="2" s="1"/>
  <c r="I100" i="3"/>
  <c r="C100"/>
  <c r="BG67"/>
  <c r="BF67"/>
  <c r="BE67"/>
  <c r="BD67"/>
  <c r="K67"/>
  <c r="I67"/>
  <c r="G67"/>
  <c r="BC67" s="1"/>
  <c r="BG64"/>
  <c r="BF64"/>
  <c r="BE64"/>
  <c r="BD64"/>
  <c r="K64"/>
  <c r="I64"/>
  <c r="G64"/>
  <c r="BC64" s="1"/>
  <c r="BG62"/>
  <c r="BF62"/>
  <c r="BE62"/>
  <c r="BD62"/>
  <c r="K62"/>
  <c r="I62"/>
  <c r="G62"/>
  <c r="BC62" s="1"/>
  <c r="BG60"/>
  <c r="BF60"/>
  <c r="BE60"/>
  <c r="BD60"/>
  <c r="K60"/>
  <c r="I60"/>
  <c r="G60"/>
  <c r="BC60" s="1"/>
  <c r="BG57"/>
  <c r="BF57"/>
  <c r="BE57"/>
  <c r="BD57"/>
  <c r="K57"/>
  <c r="I57"/>
  <c r="G57"/>
  <c r="BC57" s="1"/>
  <c r="BG55"/>
  <c r="BG68" s="1"/>
  <c r="I8" i="2" s="1"/>
  <c r="BF55" i="3"/>
  <c r="BE55"/>
  <c r="BD55"/>
  <c r="K55"/>
  <c r="I55"/>
  <c r="G55"/>
  <c r="BC55" s="1"/>
  <c r="B8" i="2"/>
  <c r="A8"/>
  <c r="I68" i="3"/>
  <c r="C68"/>
  <c r="BG50"/>
  <c r="BF50"/>
  <c r="BE50"/>
  <c r="BD50"/>
  <c r="K50"/>
  <c r="I50"/>
  <c r="G50"/>
  <c r="BC50" s="1"/>
  <c r="BG18"/>
  <c r="BF18"/>
  <c r="BE18"/>
  <c r="BD18"/>
  <c r="K18"/>
  <c r="I18"/>
  <c r="G18"/>
  <c r="BC18" s="1"/>
  <c r="BG16"/>
  <c r="BF16"/>
  <c r="BE16"/>
  <c r="BD16"/>
  <c r="K16"/>
  <c r="I16"/>
  <c r="G16"/>
  <c r="BC16" s="1"/>
  <c r="BG14"/>
  <c r="BF14"/>
  <c r="BE14"/>
  <c r="BD14"/>
  <c r="K14"/>
  <c r="I14"/>
  <c r="G14"/>
  <c r="BC14" s="1"/>
  <c r="BG12"/>
  <c r="BF12"/>
  <c r="BE12"/>
  <c r="BD12"/>
  <c r="K12"/>
  <c r="I12"/>
  <c r="G12"/>
  <c r="BC12" s="1"/>
  <c r="BG10"/>
  <c r="BF10"/>
  <c r="BE10"/>
  <c r="BD10"/>
  <c r="K10"/>
  <c r="I10"/>
  <c r="I53" s="1"/>
  <c r="G10"/>
  <c r="BC10" s="1"/>
  <c r="BG8"/>
  <c r="BG53" s="1"/>
  <c r="I7" i="2" s="1"/>
  <c r="BF8" i="3"/>
  <c r="BE8"/>
  <c r="BD8"/>
  <c r="K8"/>
  <c r="K53" s="1"/>
  <c r="I8"/>
  <c r="BC8"/>
  <c r="B7" i="2"/>
  <c r="A7"/>
  <c r="C53" i="3"/>
  <c r="E4"/>
  <c r="C4"/>
  <c r="F3"/>
  <c r="C3"/>
  <c r="C2" i="2"/>
  <c r="C1"/>
  <c r="C33" i="1"/>
  <c r="F33" s="1"/>
  <c r="C31"/>
  <c r="C9"/>
  <c r="G7"/>
  <c r="D2"/>
  <c r="C2"/>
  <c r="BG1065" i="3" l="1"/>
  <c r="I26" i="2" s="1"/>
  <c r="BD1065" i="3"/>
  <c r="F26" i="2" s="1"/>
  <c r="BE1065" i="3"/>
  <c r="G26" i="2" s="1"/>
  <c r="BE1049" i="3"/>
  <c r="G25" i="2" s="1"/>
  <c r="BC908" i="3"/>
  <c r="E24" i="2" s="1"/>
  <c r="BG882" i="3"/>
  <c r="I23" i="2" s="1"/>
  <c r="BC882" i="3"/>
  <c r="E23" i="2" s="1"/>
  <c r="BC780" i="3"/>
  <c r="E21" i="2" s="1"/>
  <c r="BE662" i="3"/>
  <c r="G19" i="2" s="1"/>
  <c r="BC623" i="3"/>
  <c r="E17" i="2" s="1"/>
  <c r="BE286" i="3"/>
  <c r="G13" i="2" s="1"/>
  <c r="BE53" i="3"/>
  <c r="G7" i="2" s="1"/>
  <c r="BD68" i="3"/>
  <c r="F8" i="2" s="1"/>
  <c r="BD249" i="3"/>
  <c r="F11" i="2" s="1"/>
  <c r="BE249" i="3"/>
  <c r="G11" i="2" s="1"/>
  <c r="BC435" i="3"/>
  <c r="E14" i="2" s="1"/>
  <c r="BF623" i="3"/>
  <c r="H17" i="2" s="1"/>
  <c r="BG662" i="3"/>
  <c r="I19" i="2" s="1"/>
  <c r="BC662" i="3"/>
  <c r="E19" i="2" s="1"/>
  <c r="BE676" i="3"/>
  <c r="G20" i="2" s="1"/>
  <c r="BF780" i="3"/>
  <c r="H21" i="2" s="1"/>
  <c r="BF882" i="3"/>
  <c r="H23" i="2" s="1"/>
  <c r="BF908" i="3"/>
  <c r="H24" i="2" s="1"/>
  <c r="BG1049" i="3"/>
  <c r="I25" i="2" s="1"/>
  <c r="BC1049" i="3"/>
  <c r="E25" i="2" s="1"/>
  <c r="BC1065" i="3"/>
  <c r="E26" i="2" s="1"/>
  <c r="BG238" i="3"/>
  <c r="I10" i="2" s="1"/>
  <c r="G1065" i="3"/>
  <c r="BE68"/>
  <c r="G8" i="2" s="1"/>
  <c r="BC53" i="3"/>
  <c r="E7" i="2" s="1"/>
  <c r="BD100" i="3"/>
  <c r="F9" i="2" s="1"/>
  <c r="BE100" i="3"/>
  <c r="G9" i="2" s="1"/>
  <c r="BF68" i="3"/>
  <c r="H8" i="2" s="1"/>
  <c r="BF249" i="3"/>
  <c r="H11" i="2" s="1"/>
  <c r="BG435" i="3"/>
  <c r="I14" i="2" s="1"/>
  <c r="BG492" i="3"/>
  <c r="I15" i="2" s="1"/>
  <c r="BG496" i="3"/>
  <c r="I16" i="2" s="1"/>
  <c r="BE623" i="3"/>
  <c r="G17" i="2" s="1"/>
  <c r="BG628" i="3"/>
  <c r="I18" i="2" s="1"/>
  <c r="BC628" i="3"/>
  <c r="E18" i="2" s="1"/>
  <c r="BF676" i="3"/>
  <c r="H20" i="2" s="1"/>
  <c r="BE780" i="3"/>
  <c r="G21" i="2" s="1"/>
  <c r="BG823" i="3"/>
  <c r="I22" i="2" s="1"/>
  <c r="BC823" i="3"/>
  <c r="E22" i="2" s="1"/>
  <c r="BE882" i="3"/>
  <c r="G23" i="2" s="1"/>
  <c r="BE908" i="3"/>
  <c r="G24" i="2" s="1"/>
  <c r="BD1049" i="3"/>
  <c r="F25" i="2" s="1"/>
  <c r="BD53" i="3"/>
  <c r="F7" i="2" s="1"/>
  <c r="BF53" i="3"/>
  <c r="H7" i="2" s="1"/>
  <c r="BC68" i="3"/>
  <c r="E8" i="2" s="1"/>
  <c r="K68" i="3"/>
  <c r="BC100"/>
  <c r="E9" i="2" s="1"/>
  <c r="K100" i="3"/>
  <c r="BD238"/>
  <c r="F10" i="2" s="1"/>
  <c r="BF238" i="3"/>
  <c r="H10" i="2" s="1"/>
  <c r="BC249" i="3"/>
  <c r="E11" i="2" s="1"/>
  <c r="K249" i="3"/>
  <c r="BD286"/>
  <c r="F13" i="2" s="1"/>
  <c r="BF286" i="3"/>
  <c r="H13" i="2" s="1"/>
  <c r="BD435" i="3"/>
  <c r="F14" i="2" s="1"/>
  <c r="BF435" i="3"/>
  <c r="H14" i="2" s="1"/>
  <c r="BD492" i="3"/>
  <c r="F15" i="2" s="1"/>
  <c r="BF492" i="3"/>
  <c r="H15" i="2" s="1"/>
  <c r="BD496" i="3"/>
  <c r="F16" i="2" s="1"/>
  <c r="BF496" i="3"/>
  <c r="H16" i="2" s="1"/>
  <c r="BD623" i="3"/>
  <c r="F17" i="2" s="1"/>
  <c r="K623" i="3"/>
  <c r="BF628"/>
  <c r="H18" i="2" s="1"/>
  <c r="BF662" i="3"/>
  <c r="H19" i="2" s="1"/>
  <c r="BD676" i="3"/>
  <c r="F20" i="2" s="1"/>
  <c r="K676" i="3"/>
  <c r="BD780"/>
  <c r="F21" i="2" s="1"/>
  <c r="K780" i="3"/>
  <c r="BF823"/>
  <c r="H22" i="2" s="1"/>
  <c r="BD882" i="3"/>
  <c r="F23" i="2" s="1"/>
  <c r="K882" i="3"/>
  <c r="BD908"/>
  <c r="F24" i="2" s="1"/>
  <c r="K908" i="3"/>
  <c r="BF1049"/>
  <c r="H25" i="2" s="1"/>
  <c r="BC286" i="3"/>
  <c r="E13" i="2" s="1"/>
  <c r="BC492" i="3"/>
  <c r="E15" i="2" s="1"/>
  <c r="BC496" i="3"/>
  <c r="E16" i="2" s="1"/>
  <c r="BD628" i="3"/>
  <c r="F18" i="2" s="1"/>
  <c r="BD662" i="3"/>
  <c r="F19" i="2" s="1"/>
  <c r="G53" i="3"/>
  <c r="G68"/>
  <c r="G100"/>
  <c r="G238"/>
  <c r="G249"/>
  <c r="G256"/>
  <c r="G286"/>
  <c r="G435"/>
  <c r="G492"/>
  <c r="G496"/>
  <c r="G623"/>
  <c r="G628"/>
  <c r="G662"/>
  <c r="G676"/>
  <c r="G780"/>
  <c r="G823"/>
  <c r="G882"/>
  <c r="G908"/>
  <c r="G1049"/>
  <c r="I27" i="2" l="1"/>
  <c r="C21" i="1" s="1"/>
  <c r="G27" i="2"/>
  <c r="C18" i="1" s="1"/>
  <c r="F27" i="2"/>
  <c r="C16" i="1" s="1"/>
  <c r="H27" i="2"/>
  <c r="C17" i="1" s="1"/>
  <c r="E27" i="2"/>
  <c r="C15" i="1" s="1"/>
  <c r="C19" l="1"/>
  <c r="C22" s="1"/>
  <c r="G32" i="2"/>
  <c r="I32" s="1"/>
  <c r="G15" i="1" s="1"/>
  <c r="G33" i="2"/>
  <c r="I33" s="1"/>
  <c r="G16" i="1" s="1"/>
  <c r="G34" i="2"/>
  <c r="I34" s="1"/>
  <c r="G17" i="1" s="1"/>
  <c r="G35" i="2"/>
  <c r="I35" s="1"/>
  <c r="G18" i="1" s="1"/>
  <c r="G36" i="2"/>
  <c r="I36" s="1"/>
  <c r="G19" i="1" s="1"/>
  <c r="G37" i="2"/>
  <c r="I37" s="1"/>
  <c r="G20" i="1" s="1"/>
  <c r="G38" i="2"/>
  <c r="I38" s="1"/>
  <c r="G21" i="1" s="1"/>
  <c r="G39" i="2"/>
  <c r="I39" s="1"/>
  <c r="H40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<sst xmlns="http://schemas.openxmlformats.org/spreadsheetml/2006/main" count="2366" uniqueCount="1152">
  <si>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</si>
  <si>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</si>
  <si>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</si>
  <si>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</si>
  <si>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</si>
  <si>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</si>
  <si>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</si>
  <si>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</si>
  <si>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</si>
  <si>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</si>
  <si>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</si>
  <si>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</si>
  <si>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</si>
  <si>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</si>
  <si>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</si>
  <si>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</si>
  <si>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</si>
  <si>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</si>
  <si>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</si>
  <si>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</si>
  <si>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</si>
  <si>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</si>
  <si>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</si>
  <si>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</si>
  <si>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</si>
  <si>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</si>
  <si>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</si>
  <si>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</si>
  <si>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</si>
  <si>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</si>
  <si>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</si>
  <si>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</si>
  <si>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</si>
  <si>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</si>
  <si>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</si>
  <si>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</si>
  <si>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</si>
  <si>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</si>
  <si>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</si>
  <si>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</si>
  <si>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</si>
  <si>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</si>
  <si>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</si>
  <si>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</si>
  <si>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</si>
  <si>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</si>
  <si>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</si>
  <si>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</si>
  <si>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</si>
  <si>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</si>
  <si>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</si>
  <si>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</si>
  <si>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</si>
  <si>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</si>
  <si>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</si>
  <si>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</si>
  <si>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</si>
  <si>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</si>
  <si>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</si>
  <si>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</si>
  <si>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</si>
  <si>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</si>
  <si>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</si>
  <si>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</si>
  <si>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</si>
  <si>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</si>
  <si>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</si>
  <si>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</si>
  <si>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</si>
  <si>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</si>
  <si>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</si>
  <si>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</si>
  <si>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</si>
  <si>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</si>
  <si>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</si>
  <si>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</si>
  <si>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</si>
  <si>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</si>
  <si>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</si>
  <si>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1</t>
  </si>
  <si>
    <t>ks</t>
  </si>
  <si>
    <t>Celkem za</t>
  </si>
  <si>
    <t>1552</t>
  </si>
  <si>
    <t>Stav.pr.ubyt.bloku "A"na kolejích JAK Kohoutova</t>
  </si>
  <si>
    <t>Stavební úpravy blok A Kohoutova 7</t>
  </si>
  <si>
    <t>23.09.2015</t>
  </si>
  <si>
    <t>Stavební úpravy 1. Np</t>
  </si>
  <si>
    <t>3</t>
  </si>
  <si>
    <t>Svislé a kompletní konstrukce</t>
  </si>
  <si>
    <t>310237251RT1</t>
  </si>
  <si>
    <t>Zazdívka otvorů pl. 0,25 m2 cihlami, tl. zdi 45 cm s použitím suché maltové směsi</t>
  </si>
  <si>
    <t>kus</t>
  </si>
  <si>
    <t>dle poznámky 14:9</t>
  </si>
  <si>
    <t>340237212R00</t>
  </si>
  <si>
    <t>Zazdívka otvorů pl.0,25m2,cihlami tl.zdi nad 10 cm</t>
  </si>
  <si>
    <t>viz poznamka 15:6</t>
  </si>
  <si>
    <t>342254611R00</t>
  </si>
  <si>
    <t>Příčky z desek pórobetonových tl. 100 mm</t>
  </si>
  <si>
    <t>m2</t>
  </si>
  <si>
    <t>1. Np m 1051:0,60*3,0</t>
  </si>
  <si>
    <t>342254711R00</t>
  </si>
  <si>
    <t>Příčky z desek pórobetonových tl. 125 mm</t>
  </si>
  <si>
    <t>1. Np m N 1046 :0,90*2,50</t>
  </si>
  <si>
    <t>342264051RT3</t>
  </si>
  <si>
    <t>Podhled sádrokartonový na zavěšenou ocel. konstr. desky standard impreg. tl. 12,5 mm, bez izolace</t>
  </si>
  <si>
    <t>m 1020:6,46</t>
  </si>
  <si>
    <t>opláštění potrubí ZTI:</t>
  </si>
  <si>
    <t>pod stropem:</t>
  </si>
  <si>
    <t>m 1019:3,93*(0,60+0,25)</t>
  </si>
  <si>
    <t>m 1017:0,90*(0,60+0,25)</t>
  </si>
  <si>
    <t>m 1016:3,29*(0,60+0,25)</t>
  </si>
  <si>
    <t>m 1024:4,92*(0,25+0,60+0,25)</t>
  </si>
  <si>
    <t>m 1022:0,60*0,60+0,60*0,25*2</t>
  </si>
  <si>
    <t>m 1025:2,52*(0,60+0,25)</t>
  </si>
  <si>
    <t>m 1027:2,30*(0,60+0,25)</t>
  </si>
  <si>
    <t>m 1026:0,60*0,60+0,25*0,60*2</t>
  </si>
  <si>
    <t>m 1029:0,70*(0,60+0,25)</t>
  </si>
  <si>
    <t>m 1035:4,91*(0,60+0,25)</t>
  </si>
  <si>
    <t>m 1039:2,68*(1,20+0,25)</t>
  </si>
  <si>
    <t>4,72*(0,60+0,25)</t>
  </si>
  <si>
    <t>m 1036:2,87*(0,60+0,25)</t>
  </si>
  <si>
    <t>m 1038:1,95*(0,60+0,25)</t>
  </si>
  <si>
    <t>1,89*(0,60+0,25)</t>
  </si>
  <si>
    <t>m 1037:1,20*1,20+0,25*1,20*2</t>
  </si>
  <si>
    <t>m 1049:0,99*(0,60+0,25)</t>
  </si>
  <si>
    <t>m 1051:3,83*0,85+2,26*0,25</t>
  </si>
  <si>
    <t>1,20*1,20+1,20*0,25</t>
  </si>
  <si>
    <t>1,48*0,60+1,48*0,25</t>
  </si>
  <si>
    <t>m 1056:1,07*(0,90+0,25)</t>
  </si>
  <si>
    <t>m 1060:0,85</t>
  </si>
  <si>
    <t>m 1058:2,25*(0,60+0,25)</t>
  </si>
  <si>
    <t>m 1057:3,57*(0,60+0,25)</t>
  </si>
  <si>
    <t>m 1042:1,975*(0,60+0,25)</t>
  </si>
  <si>
    <t>m 1040:2,84*(0,60+0,25)</t>
  </si>
  <si>
    <t>m 1041:4,92*(0,60+0,25)</t>
  </si>
  <si>
    <t>m 1045:4,92*(0,60+0,25)</t>
  </si>
  <si>
    <t>m 1014:4,92*(0,60+0,25)</t>
  </si>
  <si>
    <t>342948111R00</t>
  </si>
  <si>
    <t>Ukotvení příček k cihel.konstr. kotvami na hmožd.</t>
  </si>
  <si>
    <t>m</t>
  </si>
  <si>
    <t>m 1051:2,80</t>
  </si>
  <si>
    <t>m 1046:2,40</t>
  </si>
  <si>
    <t>4</t>
  </si>
  <si>
    <t>Vodorovné konstrukce</t>
  </si>
  <si>
    <t>411321313R00</t>
  </si>
  <si>
    <t>Stropy deskové ze železobetonu C 16/20</t>
  </si>
  <si>
    <t>m3</t>
  </si>
  <si>
    <t>nad kanálem v m 1016:0,70*2,10*0,10</t>
  </si>
  <si>
    <t>411354235R00</t>
  </si>
  <si>
    <t>Bednění stropů plech lesklý, vlna 50 mm tl. 0,8 mm</t>
  </si>
  <si>
    <t>nad kanál v m 1016 pomvyb. zakrytové desce:</t>
  </si>
  <si>
    <t>0,70*2,15</t>
  </si>
  <si>
    <t>411361921RT2</t>
  </si>
  <si>
    <t>Výztuž stropů svařovanou sítí průměr drátu  5,0, oka 100/100 mm</t>
  </si>
  <si>
    <t>t</t>
  </si>
  <si>
    <t>nad kanál m 1016:0,70*2,10*3,08*1,20*0,001</t>
  </si>
  <si>
    <t>434311115R00</t>
  </si>
  <si>
    <t>Stupně dusané na terén, na desku, z betonu C 20/25</t>
  </si>
  <si>
    <t>m 1029:1,20*3</t>
  </si>
  <si>
    <t>434351141R00</t>
  </si>
  <si>
    <t>Bednění stupňů přímočarých - zřízení</t>
  </si>
  <si>
    <t>1,20*(0,15+0,30)*3</t>
  </si>
  <si>
    <t>0,55*0,70*0,5</t>
  </si>
  <si>
    <t>434351142R00</t>
  </si>
  <si>
    <t>Bednění stupňů přímočarých - odstranění</t>
  </si>
  <si>
    <t>61</t>
  </si>
  <si>
    <t>Upravy povrchů vnitřní</t>
  </si>
  <si>
    <t>610991111R00</t>
  </si>
  <si>
    <t>Zakrývání výplní vnitřních otvorů</t>
  </si>
  <si>
    <t>1. Np:</t>
  </si>
  <si>
    <t>okna 180/180:1,80*1,80*12</t>
  </si>
  <si>
    <t>1,5*1,50*23</t>
  </si>
  <si>
    <t>1,80*1,50*2</t>
  </si>
  <si>
    <t>0,80*0,90*2</t>
  </si>
  <si>
    <t>0,90*1,50</t>
  </si>
  <si>
    <t>1,75*1,50+1,20*2,10</t>
  </si>
  <si>
    <t>vstupní dveře:1,30*2,05*2</t>
  </si>
  <si>
    <t>stěna vstupu vnitřní m N1002:2,90*2,0</t>
  </si>
  <si>
    <t>612401391R00</t>
  </si>
  <si>
    <t>Omítka malých ploch vnitřních stěn do 1 m2</t>
  </si>
  <si>
    <t>průrazy ve zdech dle zazdívky :2*9</t>
  </si>
  <si>
    <t>vždy z obou stran místností:2*6</t>
  </si>
  <si>
    <t>612403399R00</t>
  </si>
  <si>
    <t>Hrubá výplň rýh ve stěnách maltou</t>
  </si>
  <si>
    <t>1. Np drážka po vložení potrubí:39*0,15</t>
  </si>
  <si>
    <t>drážka elektro 5ks 5m délka:5*5*0,10</t>
  </si>
  <si>
    <t>612409991R00</t>
  </si>
  <si>
    <t>Začištění omítek kolem oken,dveří apod.</t>
  </si>
  <si>
    <t>okolo soklíku:194</t>
  </si>
  <si>
    <t>612423531RT2</t>
  </si>
  <si>
    <t>Omítka rýh stěn vápenná šířky do 15 cm, štuková s použitím suché maltové směsi</t>
  </si>
  <si>
    <t>zapravení rýh elektro:5,0*5,0*0,10</t>
  </si>
  <si>
    <t>dl. 5m-5ks š 0,10m:</t>
  </si>
  <si>
    <t>612423631R00</t>
  </si>
  <si>
    <t>Omítka rýh stěn vápenná šířky do 30 cm, štuková</t>
  </si>
  <si>
    <t>1. Np je počítáno i s omítkou pod obklad:39*0,20</t>
  </si>
  <si>
    <t>v m 1034,1042,1051,1027:</t>
  </si>
  <si>
    <t>612451121R00</t>
  </si>
  <si>
    <t>Omítka vnitřní zdiva, cementová (MC), hladká</t>
  </si>
  <si>
    <t>pod obklad:</t>
  </si>
  <si>
    <t>m 1046:2,40*0,90*2+0,125*2,40</t>
  </si>
  <si>
    <t>0,125*0,90</t>
  </si>
  <si>
    <t>předpoklad opravy na š. 45cm:0,45*2,10*4</t>
  </si>
  <si>
    <t>m 1027,1034,1038,1042:</t>
  </si>
  <si>
    <t>63</t>
  </si>
  <si>
    <t>Podlahy a podlahové konstrukce</t>
  </si>
  <si>
    <t>631312141R00</t>
  </si>
  <si>
    <t>Doplnění rýh betonem v dosavadních mazaninách</t>
  </si>
  <si>
    <t>m 1019:</t>
  </si>
  <si>
    <t>0,60*3,93*0,15</t>
  </si>
  <si>
    <t>0,17*0,60*0,15</t>
  </si>
  <si>
    <t>m 1017 nad kanálem:2,06*0,60*0,15</t>
  </si>
  <si>
    <t>m 1024:3,085*1,20*0,15</t>
  </si>
  <si>
    <t>m 1023:2,62*0,60*0,15</t>
  </si>
  <si>
    <t>m 1022:0,90*0,60*0,15</t>
  </si>
  <si>
    <t>m 1027:0,60*1,65*0,15</t>
  </si>
  <si>
    <t>m 1025:2,10*0,60*0,15</t>
  </si>
  <si>
    <t>m 1026:3,05*0,60*0,15</t>
  </si>
  <si>
    <t>m 1003 chodba nad kanálem :2,06*0,60*0,15</t>
  </si>
  <si>
    <t>m 1014:</t>
  </si>
  <si>
    <t>3,95*0,60*0,15+1,55*0,60*0,15</t>
  </si>
  <si>
    <t>pod schody m 1029:1,485*0,60*0,15</t>
  </si>
  <si>
    <t>mezi zdí :0,90*0,58*0,15</t>
  </si>
  <si>
    <t>m 1030:3,10*0,60*0,15</t>
  </si>
  <si>
    <t>m 1035:2,80*0,60*0,15</t>
  </si>
  <si>
    <t>m 1032:1,50*0,60*0,15</t>
  </si>
  <si>
    <t>m 1039:</t>
  </si>
  <si>
    <t>2,35*0,60*0,15+1,0*1,10*0,15</t>
  </si>
  <si>
    <t>m 1038:2,49*0,60*0,15</t>
  </si>
  <si>
    <t>m 1037:</t>
  </si>
  <si>
    <t>1,05*1,20*0,15+1,25*0,60*0,15</t>
  </si>
  <si>
    <t>m 1051:0,65*0,65*0,15</t>
  </si>
  <si>
    <t>m 1060:0</t>
  </si>
  <si>
    <t>m 1058:2,50*0,60*0,15+2,25*0,60*0,15</t>
  </si>
  <si>
    <t>m 1057:2,60*0,60*0,15</t>
  </si>
  <si>
    <t>(1,50+0,50)/2*0,60*0,15</t>
  </si>
  <si>
    <t>m 1042:</t>
  </si>
  <si>
    <t>0,60*2,70*0,15</t>
  </si>
  <si>
    <t>1046:1,70*0,60*0,15</t>
  </si>
  <si>
    <t>0,30*0,70*0,15</t>
  </si>
  <si>
    <t>m 1045:</t>
  </si>
  <si>
    <t>1,825*0,60*0,15+(1,50+0,50)/2*0,60*0,15</t>
  </si>
  <si>
    <t>631319173R00</t>
  </si>
  <si>
    <t>Příplatek za stržení povrchu mazaniny tl. 12 cm</t>
  </si>
  <si>
    <t>631361921RT4</t>
  </si>
  <si>
    <t>Výztuž mazanin svařovanou sítí průměr drátu  6,0, oka 100/100 mm</t>
  </si>
  <si>
    <t>viz poznámka 1:</t>
  </si>
  <si>
    <t>0,60*3,93*4,44*1,20*0,001</t>
  </si>
  <si>
    <t>0,17*0,60*4,44*1,20*0,001</t>
  </si>
  <si>
    <t>m 1017 nad kanálem:2,06*0,60*4,44*1,20*0,001</t>
  </si>
  <si>
    <t>m 1024:3,085*1,20*4,44*1,20*0,001</t>
  </si>
  <si>
    <t>m 1023:2,62*0,60*4,44*1,20*0,001</t>
  </si>
  <si>
    <t>m 1022:0,90*0,60*4,44*1,20*0,001</t>
  </si>
  <si>
    <t>m 1027:0,60*1,65*4,44*1,20*0,001</t>
  </si>
  <si>
    <t>m 1025:2,10*0,60*4,44*1,20*0,001</t>
  </si>
  <si>
    <t>m 1026:3,05*0,60*4,44*1,20*0,001</t>
  </si>
  <si>
    <t>m 1003 chodba nad kanálem :2,06*0,60*4,44*1,20*0,001</t>
  </si>
  <si>
    <t>m 1014:3,95*0,60*4,44*1,20*0,001</t>
  </si>
  <si>
    <t>1,55*0,60*4,44*1,20*0,001</t>
  </si>
  <si>
    <t>pod schody m 1029:1,485*0,60*4,44*1,20*0,001</t>
  </si>
  <si>
    <t>mezi zdí :0,90*0,58*4,44*1,20*0,001</t>
  </si>
  <si>
    <t>m 1030:3,10*0,60*4,44*1,20*0,001</t>
  </si>
  <si>
    <t>m 1035:2,80*0,60*4,44*1,20*0,001</t>
  </si>
  <si>
    <t>m 1032:1,50*0,60*4,44*1,20*0,001</t>
  </si>
  <si>
    <t>m 1039:2,35*0,60*4,44*1,20*0,001</t>
  </si>
  <si>
    <t>1,0*1,10*4,44*1,20*0,001</t>
  </si>
  <si>
    <t>m 1038:2,49*0,60*4,44*1,20*0,001</t>
  </si>
  <si>
    <t>m 1037:1,10*0,60*4,44*1,20*0,001</t>
  </si>
  <si>
    <t>1,25*0,60*4,44*1,20*0,001</t>
  </si>
  <si>
    <t>m 1051:0,65*0,65*4,44*1,20*0,001</t>
  </si>
  <si>
    <t>m 1058:2,50*0,60*4,44*1,20*0,001</t>
  </si>
  <si>
    <t>2,25*0,60*4,44*1,20*0,001</t>
  </si>
  <si>
    <t>m 1057:2,60*0,60*4,44*1,20*0,001</t>
  </si>
  <si>
    <t>(1,50+0,50)/2*0,60*4,44*1,20*0,001</t>
  </si>
  <si>
    <t>0,60*2,70*4,44*1,20*0,001</t>
  </si>
  <si>
    <t>1046:1,70*0,60*4,44*1,20*0,001</t>
  </si>
  <si>
    <t>0,30*0,70*4,44*1,20*0,001</t>
  </si>
  <si>
    <t>m 1045:1,825*0,60*4,44*1,20*0,001</t>
  </si>
  <si>
    <t>631571003R00</t>
  </si>
  <si>
    <t>Násyp ze štěrkopísku 0 - 32,  zpevňující</t>
  </si>
  <si>
    <t>0,60*3,93*0,05</t>
  </si>
  <si>
    <t>0,17*0,60*0,05</t>
  </si>
  <si>
    <t>m 1017 nad kanálem:2,06*0,60*0,05</t>
  </si>
  <si>
    <t>m 1024 je dáno na celou šířku:3,085*1,20*0,05</t>
  </si>
  <si>
    <t>m 1023:2,62*0,60*0,05</t>
  </si>
  <si>
    <t>m 1022:0,90*0,60*0,05</t>
  </si>
  <si>
    <t>m 1027:0,60*1,65*0,05</t>
  </si>
  <si>
    <t>m 1025:2,10*0,60*0,05</t>
  </si>
  <si>
    <t>m 1026:3,05*0,60*0,05</t>
  </si>
  <si>
    <t>m 1003 chodba nad kanálem :2,06*0,60*0,05</t>
  </si>
  <si>
    <t>3,95*0,60*0,05+1,55*0,60*0,05</t>
  </si>
  <si>
    <t>pod schody m 1029:1,485*0,60*0,05</t>
  </si>
  <si>
    <t>mezi zdí :0,90*0,58*0,05</t>
  </si>
  <si>
    <t>m 1030:3,10*0,60*0,05</t>
  </si>
  <si>
    <t>m 1035:2,80*0,60*0,05</t>
  </si>
  <si>
    <t>m 1032:1,50*0,60*0,05</t>
  </si>
  <si>
    <t>2,35*0,60*0,05+1,0*1,10*0,05</t>
  </si>
  <si>
    <t>m 1038:2,49*0,60*0,05</t>
  </si>
  <si>
    <t>1,05*1,20*0,05+1,25*0,60*0,05</t>
  </si>
  <si>
    <t>m 1051:0,65*0,65*0,05</t>
  </si>
  <si>
    <t>m 1058:2,50*0,60*0,05+2,25*0,60*0,05</t>
  </si>
  <si>
    <t>m 1057:2,60*0,60*0,05</t>
  </si>
  <si>
    <t>(1,50+0,50)/2*0,60*0,05</t>
  </si>
  <si>
    <t>0,60*2,70*0,05</t>
  </si>
  <si>
    <t>1046:1,70*0,60*0,05</t>
  </si>
  <si>
    <t>0,30*0,70*0,05</t>
  </si>
  <si>
    <t>1,825*0,60*0,05+(1,50+0,50)/2*0,60*0,05</t>
  </si>
  <si>
    <t>632451065R00</t>
  </si>
  <si>
    <t>Potěr pískocementový, min. 25 MPa, tl. 50 mm</t>
  </si>
  <si>
    <t>m 1019:1,20*3,93</t>
  </si>
  <si>
    <t>0,17*1,20</t>
  </si>
  <si>
    <t>m 1017 nad kanálem:2,06*0,60</t>
  </si>
  <si>
    <t>m 1024:3,085*1,20</t>
  </si>
  <si>
    <t>m 1023:2,62*1,20</t>
  </si>
  <si>
    <t>m 1022:1,20*0,90+0,90*0,60</t>
  </si>
  <si>
    <t>m 1027:1,10*1,96</t>
  </si>
  <si>
    <t>m 1025:2,40*1,20</t>
  </si>
  <si>
    <t>m 1026:3,26*1,20</t>
  </si>
  <si>
    <t>m 1003 chodba nad kanálem :2,06*0,60</t>
  </si>
  <si>
    <t>m 1014:3,95*1,20+1,50*1,20</t>
  </si>
  <si>
    <t>pod schody m 1029:1,485*0,90</t>
  </si>
  <si>
    <t>mezi zdí :0,90*0,58</t>
  </si>
  <si>
    <t>m 1030:3,10*1,20</t>
  </si>
  <si>
    <t>m 1035:2,80*1,20</t>
  </si>
  <si>
    <t>m 1032:1,785*1,20</t>
  </si>
  <si>
    <t>m 1039:2,68*1,20+0,675*1,46</t>
  </si>
  <si>
    <t>m 1038:2,49*1,20</t>
  </si>
  <si>
    <t>m 1037:1,53*1,875</t>
  </si>
  <si>
    <t>m 1051:1,36*1,50</t>
  </si>
  <si>
    <t>m 1060:0,85*1,10</t>
  </si>
  <si>
    <t>m 1058:2,41*1,20+1,145*2,10</t>
  </si>
  <si>
    <t>m 1057:1,20*2,25+1,35*1,35</t>
  </si>
  <si>
    <t>m 1042:1,20*2,70</t>
  </si>
  <si>
    <t>0,60*2,70</t>
  </si>
  <si>
    <t>1046:1,20*2,625+0,41*1,50</t>
  </si>
  <si>
    <t>m 1045:1,825*1,325+(1,60+0,15)/2*1,20</t>
  </si>
  <si>
    <t>924</t>
  </si>
  <si>
    <t>Ostatní práce</t>
  </si>
  <si>
    <t>93890-1</t>
  </si>
  <si>
    <t>Vyklizení místností od zařizení interieru postele,  stoly, židle, s přemístěním na vyznačené místo</t>
  </si>
  <si>
    <t>hod</t>
  </si>
  <si>
    <t>vynešení ručně postelí, stolů, :</t>
  </si>
  <si>
    <t>židlí do místností v kterých  se stavební:</t>
  </si>
  <si>
    <t>úpravy nebudou provádět:</t>
  </si>
  <si>
    <t>4 pracovníci po 8hod.-1 den:4*8</t>
  </si>
  <si>
    <t>urovnání a vytřídění:</t>
  </si>
  <si>
    <t>93890-2</t>
  </si>
  <si>
    <t>Odvoz vyklizeného nábytku na místo určené investoremvč. poplatku</t>
  </si>
  <si>
    <t>93890-3</t>
  </si>
  <si>
    <t>Provisorní oddělovací příčka v chodbě rozdělení plochy patra na pracovní zonu</t>
  </si>
  <si>
    <t>979990161</t>
  </si>
  <si>
    <t>Poplatek za skládku suti - dřevo-nábytku odhad</t>
  </si>
  <si>
    <t>94</t>
  </si>
  <si>
    <t>Lešení a stavební výtahy</t>
  </si>
  <si>
    <t>941955002R00</t>
  </si>
  <si>
    <t>Lešení lehké pomocné, výška podlahy do 1,9 m</t>
  </si>
  <si>
    <t>pro montáž a demontáž podhledů:</t>
  </si>
  <si>
    <t>m 1003:18*0,80*2</t>
  </si>
  <si>
    <t>m 1031:23,0*0,80*2</t>
  </si>
  <si>
    <t>m 1048:12,0*0,80*2</t>
  </si>
  <si>
    <t>95</t>
  </si>
  <si>
    <t>Dokončovací konstrukce na pozemních stavbách</t>
  </si>
  <si>
    <t>952901111R00</t>
  </si>
  <si>
    <t>Vyčištění budov o výšce podlaží do 4 m</t>
  </si>
  <si>
    <t>konečné vyčistění plochy patra :</t>
  </si>
  <si>
    <t>před kolaudací:</t>
  </si>
  <si>
    <t>po bourání,omítkách:</t>
  </si>
  <si>
    <t>týká se všech místností:9,70+14,68+41,11+26,68+2,60+6,31+1,20+1,16+2,48</t>
  </si>
  <si>
    <t>2,0+1,23+1,23+27,28+14,91+6,79</t>
  </si>
  <si>
    <t>3,50+14,19+13,01+6,45+7,08+15,43+6,17</t>
  </si>
  <si>
    <t>28,43+7,09+16,55+6,17+15,05</t>
  </si>
  <si>
    <t>7,84+7,84+52,80+8,81+26,37+27,37+13,54</t>
  </si>
  <si>
    <t>7,67+14,20+4,89+13,73+8,93</t>
  </si>
  <si>
    <t>17,29+5,79+26,44+7,99+15,72+5,29</t>
  </si>
  <si>
    <t>14,72+27,23+6,58+17,82+9,38</t>
  </si>
  <si>
    <t>2,32+0,93+10,80+11,08+4,09</t>
  </si>
  <si>
    <t>18,06+9,49+2,18+0,94+2,65</t>
  </si>
  <si>
    <t>10,69+11,27+8,89+5,92</t>
  </si>
  <si>
    <t>952902110R00</t>
  </si>
  <si>
    <t>Čištění zametáním v místnostech a chodbách</t>
  </si>
  <si>
    <t>96</t>
  </si>
  <si>
    <t>Bourání konstrukcí</t>
  </si>
  <si>
    <t>962031132R00</t>
  </si>
  <si>
    <t>Bourání příček cihelných tl. 10 cm</t>
  </si>
  <si>
    <t>poznámka 5:</t>
  </si>
  <si>
    <t>m 1046:1,0*2,75</t>
  </si>
  <si>
    <t>m 1051 poznámka 8 asi vest. skřín:0,60*2,80</t>
  </si>
  <si>
    <t>m 1044:1,0*2,75</t>
  </si>
  <si>
    <t>963015151R00</t>
  </si>
  <si>
    <t>Demontáž prefabrikovaných krycích desek 1,0 t</t>
  </si>
  <si>
    <t>nad kanálem:</t>
  </si>
  <si>
    <t>m 1016:1</t>
  </si>
  <si>
    <t>m 1003:1</t>
  </si>
  <si>
    <t>963016111R00</t>
  </si>
  <si>
    <t>DMTZ podhledu SDK, kovová kce., 1xoplášť.12,5 mm</t>
  </si>
  <si>
    <t>1. Np :</t>
  </si>
  <si>
    <t>m 1020:6,45</t>
  </si>
  <si>
    <t>963042819R00</t>
  </si>
  <si>
    <t>Bourání schodišťových stupňů betonových</t>
  </si>
  <si>
    <t>poznámka 13:</t>
  </si>
  <si>
    <t>m 1029:1,59+1,29+1,18</t>
  </si>
  <si>
    <t>965042131R00</t>
  </si>
  <si>
    <t>Bourání mazanin betonových  tl. 10 cm, pl. 4 m2</t>
  </si>
  <si>
    <t>v pruhu 1,20m:</t>
  </si>
  <si>
    <t>1. Np-poznámka 1 mazanina pod vlyskami a podkladní:</t>
  </si>
  <si>
    <t>m 1003-chodba nad kanálem:2,06*0,60*0,10</t>
  </si>
  <si>
    <t>krycí mazanina:2,06*0,60*0,05</t>
  </si>
  <si>
    <t>m 1014:1,50*1,20*0,10</t>
  </si>
  <si>
    <t>podkladní mazanina:1,33*0,60*0,05</t>
  </si>
  <si>
    <t>3,98*1,20*0,10</t>
  </si>
  <si>
    <t>podkladní maz.:3,855*0,60*0,05</t>
  </si>
  <si>
    <t>m 1019:1,20*3,93*0,10</t>
  </si>
  <si>
    <t>podkladní mazanina :0,60*3,93*0,05</t>
  </si>
  <si>
    <t>m 1017:1,20*0,90*0,10</t>
  </si>
  <si>
    <t>podkl. mazanin:0,60*0,90*0,05</t>
  </si>
  <si>
    <t>m 1016 mazanina nad kanálem:0,60*2,06*0,10</t>
  </si>
  <si>
    <t>mazanina krycí nad kanálem :2,06*0,60*0,05</t>
  </si>
  <si>
    <t>m 1024:1,20*3,085*0,10</t>
  </si>
  <si>
    <t>podkladní mazanina:0,60*3,085*0,05</t>
  </si>
  <si>
    <t>m 1023:2,62*1,20*0,10</t>
  </si>
  <si>
    <t>podkladní mazanina:2,62*0,60*0,05</t>
  </si>
  <si>
    <t>m 1022:0,90*1,20*0,10</t>
  </si>
  <si>
    <t>podkladní maz.:0,60*0,90*0,05</t>
  </si>
  <si>
    <t>m 1025:1,20*2,41*0,10</t>
  </si>
  <si>
    <t>podkladní:0,60*2,41*0,05</t>
  </si>
  <si>
    <t>m 1026:3,26*1,20*0,10</t>
  </si>
  <si>
    <t>podkladní:3,075*0,60*0,05</t>
  </si>
  <si>
    <t>m 1027:1,965*1,10*0,10</t>
  </si>
  <si>
    <t>podkladn í maz.:1,61*0,60*0,05</t>
  </si>
  <si>
    <t>m 1030:3,10*1,20*0,10</t>
  </si>
  <si>
    <t>3,10*0,60*0,05</t>
  </si>
  <si>
    <t>m 1032:1,785*1,20*0,10+1,20*0,30*0,10</t>
  </si>
  <si>
    <t>1,50*0,60*0,05+0,30*0,60*0,05</t>
  </si>
  <si>
    <t>m 1035:2,80*1,20*0,10</t>
  </si>
  <si>
    <t>2,80*0,60*0,05</t>
  </si>
  <si>
    <t>m 1039:1,20*2,05*0,10</t>
  </si>
  <si>
    <t>1,46*0,70*0,10</t>
  </si>
  <si>
    <t>0,75*2,05*0,05+0,60*1,16*0,05</t>
  </si>
  <si>
    <t>m 1038:1,20*2,49*0,10</t>
  </si>
  <si>
    <t>1,20*2,49*0,05</t>
  </si>
  <si>
    <t>schodek do sprchy:0,90*0,10*0,10</t>
  </si>
  <si>
    <t>m 1037:1,53*1,65*0,10</t>
  </si>
  <si>
    <t>1,10*0,60*0,05+0,70*0,60*0,05</t>
  </si>
  <si>
    <t>m 1042:2,40*1,20*0,10</t>
  </si>
  <si>
    <t>2,40*0,60*0,05</t>
  </si>
  <si>
    <t>m 1045:1,80*1,20*0,10+1,44*1,20*0,10</t>
  </si>
  <si>
    <t>1,800*0,60*0,05+1,44*0,60*0,05</t>
  </si>
  <si>
    <t>m 1046:2,0*2,62*0,10</t>
  </si>
  <si>
    <t>1,30*0,60*0,05+1,0*1,0*0,05</t>
  </si>
  <si>
    <t>m 1051:1,50*1,50*0,10</t>
  </si>
  <si>
    <t>0,60*0,60*0,05</t>
  </si>
  <si>
    <t>m 1057:1,20*3,60*0,10</t>
  </si>
  <si>
    <t>0,60*(1,50+2,65)*0,05</t>
  </si>
  <si>
    <t>m 1058:1,20*3,50*0,10</t>
  </si>
  <si>
    <t>0,60*3,50*0,05</t>
  </si>
  <si>
    <t>1,20*0,90*0,10</t>
  </si>
  <si>
    <t>0,60*1,20*0,05</t>
  </si>
  <si>
    <t>965048150R00</t>
  </si>
  <si>
    <t>Dočištění povrchu po vybourání dlažeb, tmel do 50%</t>
  </si>
  <si>
    <t>m N1002:14,68</t>
  </si>
  <si>
    <t>m N1003:41,11</t>
  </si>
  <si>
    <t>m N1004:26,68</t>
  </si>
  <si>
    <t>m N1016:0,60*2,06</t>
  </si>
  <si>
    <t>m 1017:3,50</t>
  </si>
  <si>
    <t>m 1021:7,08</t>
  </si>
  <si>
    <t>m 1023:6,17</t>
  </si>
  <si>
    <t>m 1025:7,09</t>
  </si>
  <si>
    <t>m 1027 jen :1,96*1,10</t>
  </si>
  <si>
    <t>m 1031:52,80</t>
  </si>
  <si>
    <t>m 1,032:8,81</t>
  </si>
  <si>
    <t>m 1034:27,37</t>
  </si>
  <si>
    <t>m 1038:4,89</t>
  </si>
  <si>
    <t>m 1040:8,93</t>
  </si>
  <si>
    <t>m 1042:5,79</t>
  </si>
  <si>
    <t>m 1046:5,29</t>
  </si>
  <si>
    <t>m 1048:27,23</t>
  </si>
  <si>
    <t>m 1051:9,38</t>
  </si>
  <si>
    <t>m 1058:9,49</t>
  </si>
  <si>
    <t>m 1059:2,18</t>
  </si>
  <si>
    <t>m 1060:0,94</t>
  </si>
  <si>
    <t>m 1064:8,89</t>
  </si>
  <si>
    <t>odpočet rýh v bet. podkladech:</t>
  </si>
  <si>
    <t>m N1017:-0,90*1,20</t>
  </si>
  <si>
    <t>m 1016:2,09*0,60</t>
  </si>
  <si>
    <t>m 1023:-2,62*1,20</t>
  </si>
  <si>
    <t>m 1027:-1,965*1,20</t>
  </si>
  <si>
    <t>m 1034:-0,90*0,90</t>
  </si>
  <si>
    <t>m 1038:-2,49*1,20</t>
  </si>
  <si>
    <t>m 1051:-1,50*1,35</t>
  </si>
  <si>
    <t>m 1058:-3,56*1,20-0,90*1,20</t>
  </si>
  <si>
    <t>m 1060:-0,85*1,10</t>
  </si>
  <si>
    <t>m 1042:-2,50*1,20</t>
  </si>
  <si>
    <t>m 1046:-2,62*1,20-1,20*0,50</t>
  </si>
  <si>
    <t>965081713R00</t>
  </si>
  <si>
    <t>Bourání dlaždic keramických tl. 1 cm, nad 1 m2</t>
  </si>
  <si>
    <t>968061125R00</t>
  </si>
  <si>
    <t>Vyvěšení dřevěných dveřních křídel pl. do 2 m2</t>
  </si>
  <si>
    <t>1. Np dle techn. zprávy:</t>
  </si>
  <si>
    <t>uložení na bezp. místo:</t>
  </si>
  <si>
    <t>m 1,03-1014:1</t>
  </si>
  <si>
    <t>m 1032-1035:1</t>
  </si>
  <si>
    <t>dále budou vyvěšeny dveře :</t>
  </si>
  <si>
    <t>v místnostech kde bude prováděn přesun vybouraného a nového:</t>
  </si>
  <si>
    <t>materialu:</t>
  </si>
  <si>
    <t>m 1016,1024,1023,1022,1021:5</t>
  </si>
  <si>
    <t>m 1026,1027,1025:3</t>
  </si>
  <si>
    <t>m 1030,1034 a 1003-1032:4</t>
  </si>
  <si>
    <t>m 1046,1044:2</t>
  </si>
  <si>
    <t>m 1040,1042:2</t>
  </si>
  <si>
    <t>1036,1039,1003-1036:3</t>
  </si>
  <si>
    <t>m 1056,1058,10572x,1060:5</t>
  </si>
  <si>
    <t>m 1051:1</t>
  </si>
  <si>
    <t>dvoukřídlové dveře chodba:2</t>
  </si>
  <si>
    <t>97</t>
  </si>
  <si>
    <t>Prorážení otvorů</t>
  </si>
  <si>
    <t>971033351R00</t>
  </si>
  <si>
    <t>Vybourání otv. zeď cihel. pl.0,09 m2, tl.45cm, MVC</t>
  </si>
  <si>
    <t>poznámka 3:</t>
  </si>
  <si>
    <t>m 1017:1</t>
  </si>
  <si>
    <t>m 1014:1</t>
  </si>
  <si>
    <t>971033431R00</t>
  </si>
  <si>
    <t>Vybourání otv. zeď cihel. pl.0,25 m2, tl.15cm, MVC</t>
  </si>
  <si>
    <t>poznámka 15:</t>
  </si>
  <si>
    <t>m 1027:1</t>
  </si>
  <si>
    <t>m 1060:1</t>
  </si>
  <si>
    <t>m 1036 a 1038:1+1</t>
  </si>
  <si>
    <t>m 1037:1</t>
  </si>
  <si>
    <t>971033451R00</t>
  </si>
  <si>
    <t>Vybourání otv. zeď cihel. pl.0,25 m2, tl.45cm, MVC</t>
  </si>
  <si>
    <t>poznámka 14:</t>
  </si>
  <si>
    <t>m 1024:1</t>
  </si>
  <si>
    <t>m 1022:1</t>
  </si>
  <si>
    <t>m 1025:1</t>
  </si>
  <si>
    <t>m 1026:1</t>
  </si>
  <si>
    <t>m 1029:1</t>
  </si>
  <si>
    <t>m 1035:1</t>
  </si>
  <si>
    <t>m 1058:1</t>
  </si>
  <si>
    <t>971042361R00</t>
  </si>
  <si>
    <t>Vybourání otvorů zdi betonové pl. 0,09 m2, tl.60cm</t>
  </si>
  <si>
    <t>průrazy přes betonový základ :12</t>
  </si>
  <si>
    <t>m 10166,1022,1026,1014,1029,:</t>
  </si>
  <si>
    <t>10,35,1045,1036,1060,1056,1049:</t>
  </si>
  <si>
    <t>972054141R00</t>
  </si>
  <si>
    <t>Vybourání otv. stropy ŽB pl. 0,0225 m2, tl. 15 cm</t>
  </si>
  <si>
    <t>strop -viz poznámka 10:</t>
  </si>
  <si>
    <t>m 1019:1</t>
  </si>
  <si>
    <t>974031164R00</t>
  </si>
  <si>
    <t>Vysekání rýh ve zdi cihelné 15 x 15 cm</t>
  </si>
  <si>
    <t>poznámka 10:</t>
  </si>
  <si>
    <t>m 1019:3,0</t>
  </si>
  <si>
    <t>m 1027:3,0</t>
  </si>
  <si>
    <t>m 1014:3,0</t>
  </si>
  <si>
    <t>m 1029:3</t>
  </si>
  <si>
    <t>m 1034:3</t>
  </si>
  <si>
    <t>m 1039:3,0</t>
  </si>
  <si>
    <t>m 1037:3,0</t>
  </si>
  <si>
    <t>m 1042:3,0</t>
  </si>
  <si>
    <t>m 1045:3</t>
  </si>
  <si>
    <t>m 1051:3,0</t>
  </si>
  <si>
    <t>m 1057:3</t>
  </si>
  <si>
    <t>m 1058:3</t>
  </si>
  <si>
    <t>poznámka 11:</t>
  </si>
  <si>
    <t>m 1026:3,0</t>
  </si>
  <si>
    <t>978059531R00</t>
  </si>
  <si>
    <t>Odsekání vnitřních obkladů stěn nad 2 m2</t>
  </si>
  <si>
    <t>m 1027 u drážky :</t>
  </si>
  <si>
    <t>poznámka 7:0,30*2,80</t>
  </si>
  <si>
    <t>m 1034:0,30*2,80</t>
  </si>
  <si>
    <t>m 1058:0,30*2,80</t>
  </si>
  <si>
    <t>978 05-9532</t>
  </si>
  <si>
    <t>Řezání obkladaček diamantovým kotoučem</t>
  </si>
  <si>
    <t>dle techn. zprávy  bourací práce v 1. Np:</t>
  </si>
  <si>
    <t>svislé řezání obkladu  pro drážku:</t>
  </si>
  <si>
    <t>vč. přisekání obkladu:</t>
  </si>
  <si>
    <t>m 1042,1058,1034,1027,:2,0*2,10*4</t>
  </si>
  <si>
    <t>994</t>
  </si>
  <si>
    <t>Požární ochrana</t>
  </si>
  <si>
    <t>994-1</t>
  </si>
  <si>
    <t>Hasící přístroj  práškový 21A</t>
  </si>
  <si>
    <t>994-3</t>
  </si>
  <si>
    <t>Montáž hasícího přístroje</t>
  </si>
  <si>
    <t>711</t>
  </si>
  <si>
    <t>Izolace proti vodě</t>
  </si>
  <si>
    <t>711111001RZ1</t>
  </si>
  <si>
    <t>Izolace proti vlhkosti vodor. nátěr ALP za studena 1x nátěr - včetně dodávky penetračního laku ALP</t>
  </si>
  <si>
    <t>v pruhu 0,60m předpoklad na podkladní mazanině:</t>
  </si>
  <si>
    <t>m 1003-chodba nad kanálem:2,06*0,80</t>
  </si>
  <si>
    <t>podkladní mazanina 1014:1,33*0,80</t>
  </si>
  <si>
    <t>podkladní maz. m 1014:3,98*0,80</t>
  </si>
  <si>
    <t>podkladní mazanina :0,80*3,93</t>
  </si>
  <si>
    <t>m 1017:</t>
  </si>
  <si>
    <t>podkl. mazanin:0,80*0,90</t>
  </si>
  <si>
    <t>m 1016 mazanina nad kanálem:0,80*2,06</t>
  </si>
  <si>
    <t>m 1024:</t>
  </si>
  <si>
    <t>podkladní mazanina:0,80*3,085</t>
  </si>
  <si>
    <t>m 1023:</t>
  </si>
  <si>
    <t>podkladní mazanina:2,62*0,80</t>
  </si>
  <si>
    <t>m 1022:</t>
  </si>
  <si>
    <t>podkladní maz.:0,80*0,90</t>
  </si>
  <si>
    <t>m 1025:</t>
  </si>
  <si>
    <t>podkladní:0,80*2,41</t>
  </si>
  <si>
    <t>m 1026:</t>
  </si>
  <si>
    <t>podkladní:3,075*0,80</t>
  </si>
  <si>
    <t>m 1027:</t>
  </si>
  <si>
    <t>podkladn í maz.:1,61*0,80</t>
  </si>
  <si>
    <t>m 1030:</t>
  </si>
  <si>
    <t>3,10*0,80</t>
  </si>
  <si>
    <t>m 1032:</t>
  </si>
  <si>
    <t>1,50*0,80+0,30*0,80</t>
  </si>
  <si>
    <t>m 1035:</t>
  </si>
  <si>
    <t>2,80*0,80</t>
  </si>
  <si>
    <t>0,75*2,05+0,80*1,16</t>
  </si>
  <si>
    <t>m 1038:</t>
  </si>
  <si>
    <t>0,80*2,49</t>
  </si>
  <si>
    <t>1,10*0,80+0,70*0,80</t>
  </si>
  <si>
    <t>2,40*0,80</t>
  </si>
  <si>
    <t>1,800*0,80+1,44*0,80</t>
  </si>
  <si>
    <t>m 1046:</t>
  </si>
  <si>
    <t>1,30*0,80+1,0*1,0</t>
  </si>
  <si>
    <t>m 1051:</t>
  </si>
  <si>
    <t>0,60*0,80</t>
  </si>
  <si>
    <t>m 1057:</t>
  </si>
  <si>
    <t>0,80*(1,50+2,65)</t>
  </si>
  <si>
    <t>m 1058:</t>
  </si>
  <si>
    <t>0,80*3,50</t>
  </si>
  <si>
    <t>0,80*1,20</t>
  </si>
  <si>
    <t>přípočet cca 10%:5</t>
  </si>
  <si>
    <t>711140101R00</t>
  </si>
  <si>
    <t>Odstr.izolace proti vlhk.vodor. pásy přitav.,1vrst</t>
  </si>
  <si>
    <t>m 1003-chodba nad kanálem:2,06*0,60</t>
  </si>
  <si>
    <t>podkladní mazanina:1,33*0,60</t>
  </si>
  <si>
    <t>podkladní maz.:3,855*0,60</t>
  </si>
  <si>
    <t>podkladní mazanina :0,60*3,93</t>
  </si>
  <si>
    <t>podkl. mazanin:0,60*0,90</t>
  </si>
  <si>
    <t>m 1016 mazanina nad kanálem:0,60*2,06</t>
  </si>
  <si>
    <t>podkladní mazanina:0,60*3,085</t>
  </si>
  <si>
    <t>podkladní mazanina:2,62*0,60</t>
  </si>
  <si>
    <t>podkladní maz.:0,60*0,90</t>
  </si>
  <si>
    <t>podkladní:0,60*2,41</t>
  </si>
  <si>
    <t>podkladní:3,075*0,60</t>
  </si>
  <si>
    <t>podkladn í maz.:1,61*0,60</t>
  </si>
  <si>
    <t>3,10*0,60</t>
  </si>
  <si>
    <t>1,50*0,60+0,30*0,60</t>
  </si>
  <si>
    <t>2,80*0,60</t>
  </si>
  <si>
    <t>0</t>
  </si>
  <si>
    <t>0,75*2,05+0,60*1,16</t>
  </si>
  <si>
    <t>0,60*2,49</t>
  </si>
  <si>
    <t>1,10*0,60+0,70*0,60</t>
  </si>
  <si>
    <t>2,40*0,60</t>
  </si>
  <si>
    <t>1,800*0,60+1,44*0,60</t>
  </si>
  <si>
    <t>1,30*0,60+1,0*1,0</t>
  </si>
  <si>
    <t>0,60*0,60</t>
  </si>
  <si>
    <t>0,60*(1,50+2,65)</t>
  </si>
  <si>
    <t>0,60*3,50</t>
  </si>
  <si>
    <t>0,60*1,20</t>
  </si>
  <si>
    <t>711141559RT1</t>
  </si>
  <si>
    <t>Izolace proti vlhk. vodorovná pásy přitavením 1 vrstva - materiál ve specifikaci</t>
  </si>
  <si>
    <t>711212000R00</t>
  </si>
  <si>
    <t>Penetrace podkladu pod hydroizolační nátěr</t>
  </si>
  <si>
    <t>dělící příčka sprcha m 1048:2,50*0,90*2+0,125*2,50</t>
  </si>
  <si>
    <t>711212002RT3</t>
  </si>
  <si>
    <t>Hydroizolační povlak - nátěr nebo stěrka  pružná hydroizolace tl. 2mm</t>
  </si>
  <si>
    <t>podlaha sprch S06 skladba:0,90*0,90</t>
  </si>
  <si>
    <t>N1023,1027:6,17*2</t>
  </si>
  <si>
    <t>N 1038:4,89</t>
  </si>
  <si>
    <t>N 1042,1046:5,79+5,29</t>
  </si>
  <si>
    <t>kuchynky:</t>
  </si>
  <si>
    <t>m N1016,1021:6,788+7,08</t>
  </si>
  <si>
    <t>m N1025,1032:7,08+8,81</t>
  </si>
  <si>
    <t>m N1036,1051:4,89+9,38</t>
  </si>
  <si>
    <t>m  N1058,1040:5,47+8,93</t>
  </si>
  <si>
    <t>m N1044:7,99</t>
  </si>
  <si>
    <t>711212601RT1</t>
  </si>
  <si>
    <t>Těsnicí pás do spoje podlaha - stěna  š. 120 mm</t>
  </si>
  <si>
    <t>rohy spch:</t>
  </si>
  <si>
    <t>m 1046:2,0*2,40</t>
  </si>
  <si>
    <t>po obvodě místností sprch u podlahy:</t>
  </si>
  <si>
    <t>m 1023:2,0*(2,30+2,62)</t>
  </si>
  <si>
    <t>m 1027:2,0*(2,30+2,62)</t>
  </si>
  <si>
    <t>m 1038:2,0*(2,49+1,59)+2,0*1+0,15</t>
  </si>
  <si>
    <t>m 1046:2,0*(2,62+1,84)+2,0*0,95+0,15</t>
  </si>
  <si>
    <t>62852251</t>
  </si>
  <si>
    <t>Pás modifikovaný asfalt</t>
  </si>
  <si>
    <t>53,53*1,10</t>
  </si>
  <si>
    <t>998711201R00</t>
  </si>
  <si>
    <t xml:space="preserve">Přesun hmot pro izolace proti vodě, výšky do 6 m </t>
  </si>
  <si>
    <t>725</t>
  </si>
  <si>
    <t>Zařizovací předměty</t>
  </si>
  <si>
    <t>725989101</t>
  </si>
  <si>
    <t>Montáž dvířek kovových atypických</t>
  </si>
  <si>
    <t>55347623</t>
  </si>
  <si>
    <t>Dvířka revizní s nádstavcem 180/180 a zámkem</t>
  </si>
  <si>
    <t>998725201R00</t>
  </si>
  <si>
    <t xml:space="preserve">Přesun hmot pro zařizovací předměty, výšky do 6 m </t>
  </si>
  <si>
    <t>766</t>
  </si>
  <si>
    <t>Konstrukce truhlářské</t>
  </si>
  <si>
    <t>766662812R00</t>
  </si>
  <si>
    <t>Demontáž prahů dveří 2křídlových</t>
  </si>
  <si>
    <t>1. Np-uskladnit:</t>
  </si>
  <si>
    <t>mezi m 1031-1048:1</t>
  </si>
  <si>
    <t>766669111R00</t>
  </si>
  <si>
    <t>Dokování závěsů na universální zárubeň, 1křídlové</t>
  </si>
  <si>
    <t>766669922R00</t>
  </si>
  <si>
    <t>Oprava dveří - výměna vložky Fab</t>
  </si>
  <si>
    <t>766695233R00</t>
  </si>
  <si>
    <t>Montáž prahů dveří dvoukřídlových š. nad 10 cm</t>
  </si>
  <si>
    <t>766812112R00</t>
  </si>
  <si>
    <t>Montáž kuchyňských linek dřev.na stěnu š.do 1,5 m</t>
  </si>
  <si>
    <t>stávající zpět:3</t>
  </si>
  <si>
    <t>766812114R00</t>
  </si>
  <si>
    <t>Montáž kuchyňských linek dřev.na stěnu š.do 2,1 m</t>
  </si>
  <si>
    <t>stávající zpět:4</t>
  </si>
  <si>
    <t>766812820R00</t>
  </si>
  <si>
    <t>Demontáž kuchyňských linek do 1,5 m</t>
  </si>
  <si>
    <t>M 1025,1021:1+1</t>
  </si>
  <si>
    <t>766812840R00</t>
  </si>
  <si>
    <t>Demontáž kuchyňských linek do 2,1 m</t>
  </si>
  <si>
    <t>m 1032:1</t>
  </si>
  <si>
    <t>m 1036:0</t>
  </si>
  <si>
    <t>m 1040:1</t>
  </si>
  <si>
    <t>m 1044:0</t>
  </si>
  <si>
    <t>766825121R00</t>
  </si>
  <si>
    <t>Montáž vestavěné skříně 2křídlové policové</t>
  </si>
  <si>
    <t>zpět v m 1051:1</t>
  </si>
  <si>
    <t>766825811R00</t>
  </si>
  <si>
    <t>Demontáž vestavěných skříní 1křídlových</t>
  </si>
  <si>
    <t>m 1051 poznámka 8:1</t>
  </si>
  <si>
    <t>opatrně zpětná montáž:</t>
  </si>
  <si>
    <t>766692111</t>
  </si>
  <si>
    <t>DEmontáž záclon.krytů, garnýží</t>
  </si>
  <si>
    <t>demontáž garnýží:</t>
  </si>
  <si>
    <t>m 1019,1014,1045,1042,1057,1051:</t>
  </si>
  <si>
    <t>1037,1039,1027,1024:10</t>
  </si>
  <si>
    <t>54926002</t>
  </si>
  <si>
    <t>Zámek zadlabací vložk. bezp. K 102 P/L PP</t>
  </si>
  <si>
    <t>61187498.A</t>
  </si>
  <si>
    <t>Prah bukový délka 145 cm šířka 12 cm tl. 2 cm</t>
  </si>
  <si>
    <t>998766201R00</t>
  </si>
  <si>
    <t xml:space="preserve">Přesun hmot pro truhlářské konstr., výšky do 6 m </t>
  </si>
  <si>
    <t>767</t>
  </si>
  <si>
    <t>Konstrukce zámečnické</t>
  </si>
  <si>
    <t>767581801R00</t>
  </si>
  <si>
    <t>Demontáž podhledů - kazet</t>
  </si>
  <si>
    <t>1. Np poznámka 12:</t>
  </si>
  <si>
    <t>m 1003:41,11</t>
  </si>
  <si>
    <t>767582800R00</t>
  </si>
  <si>
    <t>Demontáž podhledů - roštů</t>
  </si>
  <si>
    <t>767587001R00</t>
  </si>
  <si>
    <t>Podhledy ,minerální rošt, kazety 60 x 60 cm</t>
  </si>
  <si>
    <t>chodby m N1003,1031,1048:41,11+52,80+27,23</t>
  </si>
  <si>
    <t>771</t>
  </si>
  <si>
    <t>Podlahy z dlaždic a obklady</t>
  </si>
  <si>
    <t>771101115R00</t>
  </si>
  <si>
    <t>Vyrovnání podkladů samonivel. hmotou tl. do 10 mm</t>
  </si>
  <si>
    <t>pod dlažbu viz skladba podlah S09:</t>
  </si>
  <si>
    <t>S12,S13,S14,S15:</t>
  </si>
  <si>
    <t>1. NP:</t>
  </si>
  <si>
    <t>m N 1002:14,68</t>
  </si>
  <si>
    <t>m 1003,1004:41,11+26,68</t>
  </si>
  <si>
    <t>1016:6,79</t>
  </si>
  <si>
    <t>1021,1023:7,08+6,17</t>
  </si>
  <si>
    <t>m 1025,1031,1032:7,09+52,80+8,81</t>
  </si>
  <si>
    <t>m 1038,1040,1042:4,89+8,93+5,79</t>
  </si>
  <si>
    <t>m 1046,1048:5,29+27,23</t>
  </si>
  <si>
    <t>m 1051,1058,1059,1064:9,38+9,49+2,18+8,89</t>
  </si>
  <si>
    <t>771111121R00</t>
  </si>
  <si>
    <t>Montáž podlahových lišt dilatačních</t>
  </si>
  <si>
    <t>m 1003:2,06*2+3,27</t>
  </si>
  <si>
    <t>m 1004:3,26</t>
  </si>
  <si>
    <t>m 1031:2,06*3</t>
  </si>
  <si>
    <t>m 1048:2,0*2,06</t>
  </si>
  <si>
    <t>771111122R00</t>
  </si>
  <si>
    <t>Montáž podlahových lišt přechodových</t>
  </si>
  <si>
    <t>mezi dveře dlažba-vinyl:</t>
  </si>
  <si>
    <t>m 1014:1,60</t>
  </si>
  <si>
    <t>m 1015,1016:0,80+0,80</t>
  </si>
  <si>
    <t>m 1021-1022:0,80*2</t>
  </si>
  <si>
    <t>m 1021-1003:0,8</t>
  </si>
  <si>
    <t>m 1002-1029:0,8</t>
  </si>
  <si>
    <t>m 1031-1030:0,8</t>
  </si>
  <si>
    <t>m 1035-1032:0,8</t>
  </si>
  <si>
    <t>m 1032-1033:0,8</t>
  </si>
  <si>
    <t>m 1039-1036:0,8</t>
  </si>
  <si>
    <t>m 1031-1036:0,8</t>
  </si>
  <si>
    <t>m 1036-1037:0,8</t>
  </si>
  <si>
    <t>m 1049-1051:0,6</t>
  </si>
  <si>
    <t>m 1058-1057:0,70+0,60</t>
  </si>
  <si>
    <t>m 1044-1045,1031:0,8*2</t>
  </si>
  <si>
    <t>771445014R00</t>
  </si>
  <si>
    <t>Obklad soklíků hutných, rovných,tmel,v.do 100 mm</t>
  </si>
  <si>
    <t>m 1016:2,0*(2,06+3,29)-0,8*2-0,6</t>
  </si>
  <si>
    <t>m 1021:2,0*(2,62+2,52)-4,0*0,8</t>
  </si>
  <si>
    <t>m 1025:2,0*(2,52+2,62)-4,0*0,80</t>
  </si>
  <si>
    <t>m 1032:2,0*(3,0+2,82)-0,8*3-0,6</t>
  </si>
  <si>
    <t>m 1051:2,63+2,26+3,53+3,83+0,85+1,58</t>
  </si>
  <si>
    <t>-0,6</t>
  </si>
  <si>
    <t>m 1058:2,10+3,56+3,75+0,9+1,50+2,60</t>
  </si>
  <si>
    <t>-0,7-0,60</t>
  </si>
  <si>
    <t>m 1040:2,0*(2,90+2,84)-0,8*2-0,7</t>
  </si>
  <si>
    <t>m 1003:(2,06+3,085+6,0*2+5,74)*2</t>
  </si>
  <si>
    <t>-3,27-1,60-0,8*4-2,97-1,60</t>
  </si>
  <si>
    <t>m 1002:2,0*(3,36+4,0)-2,97-1,28*2</t>
  </si>
  <si>
    <t>6,0*0,30</t>
  </si>
  <si>
    <t>m 1004:0,55+0,43+4,78+3,80+0,25+0,10+2,96+3,26+2,39</t>
  </si>
  <si>
    <t>0,55</t>
  </si>
  <si>
    <t>-0,60*4-0,8</t>
  </si>
  <si>
    <t>m 1031:2*(2,06+5,70+6,0+6,0+6,0)</t>
  </si>
  <si>
    <t>-7,0*0,8-1,60*2</t>
  </si>
  <si>
    <t>m 1048:2,0*(2,06+6,0+0,85)</t>
  </si>
  <si>
    <t>-2,0*1,60-2,0*0,8</t>
  </si>
  <si>
    <t>m 1064:(2,04+2,06)*2-1,60-1,75-1,40</t>
  </si>
  <si>
    <t>0,16+0,37+1,22+1,20+2,47+1,60</t>
  </si>
  <si>
    <t>0,435+0,30</t>
  </si>
  <si>
    <t>-0,60</t>
  </si>
  <si>
    <t>771479001R00</t>
  </si>
  <si>
    <t>Řezání dlaždic keramických pro soklíky</t>
  </si>
  <si>
    <t>771575107RZ1</t>
  </si>
  <si>
    <t>Montáž podlah keram.,režné hladké, tmel, 20x20 cm bez materiálu</t>
  </si>
  <si>
    <t>v místech sprchových vaniček:</t>
  </si>
  <si>
    <t>m 1046:(0,90*0,90+0,10*0,90*2)</t>
  </si>
  <si>
    <t>m 1038:(0,95*0,95+0,10*0,95*2)</t>
  </si>
  <si>
    <t>m 1027:6,17</t>
  </si>
  <si>
    <t>771575109RZ1</t>
  </si>
  <si>
    <t>Montáž podlah keram.,hladké, tmel, 30x30 cm bez materiálu</t>
  </si>
  <si>
    <t>odpočet sprch s dlažbou 200/200:</t>
  </si>
  <si>
    <t>-14,42</t>
  </si>
  <si>
    <t>59760-1</t>
  </si>
  <si>
    <t>Lišta přechodvá-dlažba-vinyl</t>
  </si>
  <si>
    <t>1. Np:14,70*1,10</t>
  </si>
  <si>
    <t>59760172.A</t>
  </si>
  <si>
    <t>Profil dilatační široký podlahový vulkanisovaný kovový profil s etylen propylenovou vložkou</t>
  </si>
  <si>
    <t>1. Np hlavně chodby:20,95*1,10</t>
  </si>
  <si>
    <t>59764202</t>
  </si>
  <si>
    <t>Dlažba  200x200x9 mm protiskluzná R13/C/V8</t>
  </si>
  <si>
    <t>m 1046:(0,90*0,90+0,10*0,90*2)*1,05</t>
  </si>
  <si>
    <t>m 1038:(0,95*0,95+0,10*0,95*2)*1,05</t>
  </si>
  <si>
    <t>m 1027:6,17*1,05</t>
  </si>
  <si>
    <t>m 1023:6,17*1,05</t>
  </si>
  <si>
    <t>59764231</t>
  </si>
  <si>
    <t>Dlažba  333x333x9 mm protiskluzna R9 A</t>
  </si>
  <si>
    <t>1. NP:238,86*1,05</t>
  </si>
  <si>
    <t>soklíky:194,0*0,30/2*1,10</t>
  </si>
  <si>
    <t>23153332</t>
  </si>
  <si>
    <t>Silikon sanitární  SIL 60 bílý 310 ml</t>
  </si>
  <si>
    <t>58581721.A</t>
  </si>
  <si>
    <t>samonivelační podlahová hmota</t>
  </si>
  <si>
    <t>kg</t>
  </si>
  <si>
    <t>1m2/1mm/1,60kg:253,28*5*1,60</t>
  </si>
  <si>
    <t>58583200.A</t>
  </si>
  <si>
    <t>Lepicí cementový tmel C1/FT</t>
  </si>
  <si>
    <t>238,86*6</t>
  </si>
  <si>
    <t>14,22*6</t>
  </si>
  <si>
    <t>soklíky:194*0,10*6</t>
  </si>
  <si>
    <t>58583205.A</t>
  </si>
  <si>
    <t>cementová spárovací hmota antibakterialní</t>
  </si>
  <si>
    <t>238,86*0,6</t>
  </si>
  <si>
    <t>14,22*0,6</t>
  </si>
  <si>
    <t>soklíky:194*0,10*0,6</t>
  </si>
  <si>
    <t>998771203R00</t>
  </si>
  <si>
    <t xml:space="preserve">Přesun hmot pro podlahy z dlaždic, výšky do 24 m </t>
  </si>
  <si>
    <t>775</t>
  </si>
  <si>
    <t>Podlahy vlysové a parketové</t>
  </si>
  <si>
    <t>775511800R00</t>
  </si>
  <si>
    <t>Demontáž podlah vlysových lepených včetně lišt</t>
  </si>
  <si>
    <t>m 1014:27,28</t>
  </si>
  <si>
    <t>m 1018:14,19</t>
  </si>
  <si>
    <t>m 1019:13,01</t>
  </si>
  <si>
    <t>m 1022:15,43</t>
  </si>
  <si>
    <t>m 1024:28,43</t>
  </si>
  <si>
    <t>m 1026:16,55</t>
  </si>
  <si>
    <t>m 1029:7,84</t>
  </si>
  <si>
    <t>m 1030:15,55</t>
  </si>
  <si>
    <t>m 1,035:15,54</t>
  </si>
  <si>
    <t>m 1037:14,20</t>
  </si>
  <si>
    <t>m 1039:13,73</t>
  </si>
  <si>
    <t>m 1045:15,72</t>
  </si>
  <si>
    <t>m 1057:18,06</t>
  </si>
  <si>
    <t>776-9</t>
  </si>
  <si>
    <t>Očistění a oškrabání lepida</t>
  </si>
  <si>
    <t>odpočet bouraných ploch :</t>
  </si>
  <si>
    <t>m N 1014:-3,98*1,20-1,50*1,20</t>
  </si>
  <si>
    <t>m 1019:-3,98*1,20</t>
  </si>
  <si>
    <t>m 1024:-3,05*1,20</t>
  </si>
  <si>
    <t>m 1026:-3,26*1,20</t>
  </si>
  <si>
    <t>m 1030:-3,10*1,20</t>
  </si>
  <si>
    <t>m 1035:-2,80*1,20</t>
  </si>
  <si>
    <t>m 1039:-2,68*1,20-0,70*1,46</t>
  </si>
  <si>
    <t>m 1037:-1,53*1,65</t>
  </si>
  <si>
    <t>m 1057:-3,60*1,20</t>
  </si>
  <si>
    <t>m 1045:-1,80*1,20-1,63*1,20</t>
  </si>
  <si>
    <t>776</t>
  </si>
  <si>
    <t>Podlahy povlakové</t>
  </si>
  <si>
    <t>776101115R00</t>
  </si>
  <si>
    <t>Vyrovnání podkladů samonivelační hmotou</t>
  </si>
  <si>
    <t>1. NP skladba S08:</t>
  </si>
  <si>
    <t>m N1014,1017,1019,1022,1024,1026:27,28+3,50+13,01+15,43+28,43+16,55</t>
  </si>
  <si>
    <t>m N1029,1030,1035,1037,1039:7,84+15,55+13,54+14,20+13,73</t>
  </si>
  <si>
    <t>m 1045,1057:15,72+18,06</t>
  </si>
  <si>
    <t>776101121R00</t>
  </si>
  <si>
    <t>Provedení penetrace podkladu</t>
  </si>
  <si>
    <t>776431100R00</t>
  </si>
  <si>
    <t>Lepení podlahových soklíků k vinylovým podlahám</t>
  </si>
  <si>
    <t>bez odpočtu otvorů:</t>
  </si>
  <si>
    <t>m 1014:2,0*(5,32+4,92)</t>
  </si>
  <si>
    <t>m 1019:2,0*(3,29+3,93)</t>
  </si>
  <si>
    <t>m 1017:2,0*(0,90+3,29)</t>
  </si>
  <si>
    <t>m 1024:2,0*(4,92+5,64)</t>
  </si>
  <si>
    <t>m 1022:2,0*(3,03+4,92)</t>
  </si>
  <si>
    <t>m 1026:2,0*(4,92+3,26)</t>
  </si>
  <si>
    <t>m 1029:2,0*(2,12+3,46)</t>
  </si>
  <si>
    <t>podstupnice:0,15*1,20*3</t>
  </si>
  <si>
    <t>m 1030:2,0*(3,10+4,96)</t>
  </si>
  <si>
    <t>m 1035:2,0*(2,80+4,91)</t>
  </si>
  <si>
    <t>m 1039:2,0*(2,68+4,92)</t>
  </si>
  <si>
    <t>m 1037:2,0*(2,78+4,92)</t>
  </si>
  <si>
    <t>m 1057:2,0*(3,60+4,92)</t>
  </si>
  <si>
    <t>m 1045:2,0*(3,08+4,92)</t>
  </si>
  <si>
    <t>776521200R00</t>
  </si>
  <si>
    <t>Lepení povlak.podlah, dílce PVC a vinyl, lepidlo</t>
  </si>
  <si>
    <t>1.np:</t>
  </si>
  <si>
    <t>m N1014,1017,1019,1024,1022:27,28+3,50+13,01+28,43+15,43</t>
  </si>
  <si>
    <t>m 1026,1029,1030,1035,1039,1037:16,55+7,84+15,54+13,54+14,20+13,73</t>
  </si>
  <si>
    <t>m 1057,1045:18,06+15,72</t>
  </si>
  <si>
    <t>potažení schodů:(0,30+0,15)*1,20*3</t>
  </si>
  <si>
    <t>776551830RT1</t>
  </si>
  <si>
    <t>Sejmutí povlaků volně položených z ploch nad 20 m2</t>
  </si>
  <si>
    <t>284-1299</t>
  </si>
  <si>
    <t>Soklík pro vinylové podlahy</t>
  </si>
  <si>
    <t>28410245</t>
  </si>
  <si>
    <t>Podlahovina vinyl  608x608x1,7 mm homogenní</t>
  </si>
  <si>
    <t>202,85*1,10</t>
  </si>
  <si>
    <t>soklíky:</t>
  </si>
  <si>
    <t>58591</t>
  </si>
  <si>
    <t>Dispersní lepidlo</t>
  </si>
  <si>
    <t>204,50*0,032</t>
  </si>
  <si>
    <t>58592</t>
  </si>
  <si>
    <t>Kontaktní lepidlo</t>
  </si>
  <si>
    <t>0,036*204,45</t>
  </si>
  <si>
    <t>58593</t>
  </si>
  <si>
    <t>Montážní lepidlo</t>
  </si>
  <si>
    <t>0,031*204,45</t>
  </si>
  <si>
    <t>77610-11</t>
  </si>
  <si>
    <t>Brošení a penetrace -příprava podkladu</t>
  </si>
  <si>
    <t>58581721</t>
  </si>
  <si>
    <t>extra podlahová hmota nivelační</t>
  </si>
  <si>
    <t>spotřeba tl. 1mm/1m2/1,60kg:202,85*1,60*5</t>
  </si>
  <si>
    <t>998776201R00</t>
  </si>
  <si>
    <t xml:space="preserve">Přesun hmot pro podlahy povlakové, výšky do 6 m </t>
  </si>
  <si>
    <t>781</t>
  </si>
  <si>
    <t>Obklady keramické</t>
  </si>
  <si>
    <t>781101111R00</t>
  </si>
  <si>
    <t>Vyrovnání podkladu maltou ze SMS tl. do 7 mm</t>
  </si>
  <si>
    <t>m 1046 příčka ve sprše:0,9*2,40*2+0,125*2,40</t>
  </si>
  <si>
    <t>781101210RT1</t>
  </si>
  <si>
    <t>Penetrace podkladu pod obklady penetrační nátěr</t>
  </si>
  <si>
    <t>781111121R00</t>
  </si>
  <si>
    <t>Montáž lišt rohových, vanových a dilatačních</t>
  </si>
  <si>
    <t>m 1046:2,0*2,40+0,125+0,9+0,90</t>
  </si>
  <si>
    <t>781230121R00</t>
  </si>
  <si>
    <t>Obkládání stěn vnitř.keram. do tmele do 300x300 mm v ceně obsažen tmel</t>
  </si>
  <si>
    <t>781411903R00</t>
  </si>
  <si>
    <t>Oprava obkladů z obkladaček porovin. 150x150</t>
  </si>
  <si>
    <t>předpoklad opravy na š. 45cm:</t>
  </si>
  <si>
    <t>a v 2,10m:</t>
  </si>
  <si>
    <t>cena vč. lepidla a obkladaček :</t>
  </si>
  <si>
    <t>a spárování:</t>
  </si>
  <si>
    <t>v ceně 250kč/1m2-obkladačky:14*3*1,05*4</t>
  </si>
  <si>
    <t>58583206.A</t>
  </si>
  <si>
    <t>GG cementová spárovací hmota s proiplísnovou úprav</t>
  </si>
  <si>
    <t>4,7325*0,6</t>
  </si>
  <si>
    <t>4,7325*4</t>
  </si>
  <si>
    <t>59760102.A</t>
  </si>
  <si>
    <t>Lišta rohová plastová na obklad ukončovací 8 mm</t>
  </si>
  <si>
    <t>6,72*1,10</t>
  </si>
  <si>
    <t>597813700</t>
  </si>
  <si>
    <t>Obkládačka  250x330x7 mm</t>
  </si>
  <si>
    <t>4,73*1,05</t>
  </si>
  <si>
    <t>998781201R00</t>
  </si>
  <si>
    <t xml:space="preserve">Přesun hmot pro obklady keramické, výšky do 6 m </t>
  </si>
  <si>
    <t>784</t>
  </si>
  <si>
    <t>Malby</t>
  </si>
  <si>
    <t>784111101R00</t>
  </si>
  <si>
    <t>Penetrace podkladu nátěrem  1 x</t>
  </si>
  <si>
    <t>784402801R00</t>
  </si>
  <si>
    <t>Odstranění malby oškrábáním v místnosti H do 3,8 m</t>
  </si>
  <si>
    <t>okna nejsou odpočítávány viz ostění:</t>
  </si>
  <si>
    <t>m 1003:3,22*(3,085+6,0)*2+2,06*3,22</t>
  </si>
  <si>
    <t>-0,8*1,97*3-1,60*3,0*2</t>
  </si>
  <si>
    <t>3,22*(6,0+5,74)*2</t>
  </si>
  <si>
    <t>-3,27*3,0-1,60*2,05-3,22*2,06</t>
  </si>
  <si>
    <t>m 1004 jen podesta:3,22*(3,70+4,78+3,70)</t>
  </si>
  <si>
    <t>-3,27*3,0</t>
  </si>
  <si>
    <t>-0,60*1,97*2-0,8*2,0</t>
  </si>
  <si>
    <t>3,22*3,26-0,6*1,94*2</t>
  </si>
  <si>
    <t>2,96*3,22+2,39*3,22</t>
  </si>
  <si>
    <t>4,78*3,70</t>
  </si>
  <si>
    <t>2,39*3,26</t>
  </si>
  <si>
    <t>m 1014:3,22*(5,32+3,98)*2-1,60*30*2</t>
  </si>
  <si>
    <t>okna nejsou odpočítávány:</t>
  </si>
  <si>
    <t>strop:27,28</t>
  </si>
  <si>
    <t>m 1015:3,22*(2,90+4,92)*2-0,8*1,97</t>
  </si>
  <si>
    <t>14,91</t>
  </si>
  <si>
    <t>m 1018:3,22*(2,85+4,92)*2-0,8*1,97</t>
  </si>
  <si>
    <t>14,19</t>
  </si>
  <si>
    <t>m 1019:3,22*(3,93+3,29)*2-0,8*1,97</t>
  </si>
  <si>
    <t>13,01</t>
  </si>
  <si>
    <t>1017:3,22*(0,90+3,29)*2-0,8*1,97*2-0,98*2,0</t>
  </si>
  <si>
    <t>6,78</t>
  </si>
  <si>
    <t>m 1016:3,22*(3,29+2,06)*2-0,8*1,97*2-0,6*1,97</t>
  </si>
  <si>
    <t>m 1020 nad obkladem:1,22*(3,02+2,16)+6,45</t>
  </si>
  <si>
    <t>m 1024:3,22*(5,64+4,92)*2-0,8*1,97</t>
  </si>
  <si>
    <t>m 1021:3,22*(2,52+2,62)*2-0,8*1,97*4</t>
  </si>
  <si>
    <t>m 1023 nD OBKLADEM:1,22*(2,62+2,30)*2</t>
  </si>
  <si>
    <t>m 1022:3,22*(3,03+4,92)*2-0,8*1,97</t>
  </si>
  <si>
    <t>15,43</t>
  </si>
  <si>
    <t>m 1028:3,22*(4,92+3,03)*2-0,8*1,97</t>
  </si>
  <si>
    <t>15,05</t>
  </si>
  <si>
    <t>m 1025:3,22*(2,62+2,52)*2-4,0*0,8*1,97</t>
  </si>
  <si>
    <t>m 1027 nad obkladem:1,22*(1,965+2,62)*2</t>
  </si>
  <si>
    <t>2,16</t>
  </si>
  <si>
    <t>m 1026:3,22*(3,26+4,92)*2-0,8*1,97</t>
  </si>
  <si>
    <t>16,56</t>
  </si>
  <si>
    <t>m 1002:3,22*(4,0+3,36)*2-1,28*2,05*2-2,97*3,0</t>
  </si>
  <si>
    <t>14,66</t>
  </si>
  <si>
    <t>m 1029:3,22*(2,12+3,46)*2-0,8*1,97*2</t>
  </si>
  <si>
    <t>7,84</t>
  </si>
  <si>
    <t>m 1030:2,77*(4,96+3,10)*2-0,8*1,97*2</t>
  </si>
  <si>
    <t>15,55</t>
  </si>
  <si>
    <t>m 1035:2,77*(4,91+2,80)*2-0,8*1,97</t>
  </si>
  <si>
    <t>15,54</t>
  </si>
  <si>
    <t>m 1032:2,77*(3,0+2,82)*2-0,8*1,97*2-0,60*1,97</t>
  </si>
  <si>
    <t>8,81</t>
  </si>
  <si>
    <t>m 1034 nad obkladem:0,77*(2,0+3,0)*2+0,90*0,77*2</t>
  </si>
  <si>
    <t>6</t>
  </si>
  <si>
    <t>m 1033:0,77*(4,92+5,09)*2-0,8*1,97</t>
  </si>
  <si>
    <t>26,37</t>
  </si>
  <si>
    <t>m 1031:2,77*(23,70+2,06)*2-5,0*0,8*1,97-1,55*1,97*2</t>
  </si>
  <si>
    <t>m 1039:2,77*(4,92+2,68)*2-0,8*1,97</t>
  </si>
  <si>
    <t>13,73</t>
  </si>
  <si>
    <t>m 1036:2,77*(2,87+2,39)*2-0,8*1,97*2-0,60*1,97</t>
  </si>
  <si>
    <t>7,67</t>
  </si>
  <si>
    <t>m 1038 nad obkladem:0,77*(1,95+2,49)*2+1,0*0,77*2</t>
  </si>
  <si>
    <t>4,89</t>
  </si>
  <si>
    <t>m 1037:2,77*(2,78+4,92)*2-0,8*1,97</t>
  </si>
  <si>
    <t>17,82</t>
  </si>
  <si>
    <t>m 1048:2,77*(12,85+2,06)*2-2,0*0,8*1,97-1,55*1,97*2</t>
  </si>
  <si>
    <t>m 1049:2,77*(0,88+6,43)*2-0,8*1,97-0,7*1,97*2</t>
  </si>
  <si>
    <t>-0,6*1,97*2</t>
  </si>
  <si>
    <t>6,58</t>
  </si>
  <si>
    <t>m 1050:2,77*(3,57+4,92)*2-0,8*1,97</t>
  </si>
  <si>
    <t>m 1051:2,77*(3,83+0,85+2,63+2,26+3,48)</t>
  </si>
  <si>
    <t>-0,6*1,97</t>
  </si>
  <si>
    <t>9,38</t>
  </si>
  <si>
    <t>0,60*0,60*2,77*2</t>
  </si>
  <si>
    <t>m 1052 nad obkladem:0,77*(1,58+1,47)*2</t>
  </si>
  <si>
    <t>2,32</t>
  </si>
  <si>
    <t>m 1053:0,77*(0,90+1,03)*2</t>
  </si>
  <si>
    <t>0,83</t>
  </si>
  <si>
    <t>m 1054:2,77*(2,71+3,94)*2-0,7*1,97</t>
  </si>
  <si>
    <t>10,80</t>
  </si>
  <si>
    <t>m 1055:2,77*(4,92+2,14)*2-0,7*1,97</t>
  </si>
  <si>
    <t>11,08</t>
  </si>
  <si>
    <t>m 1060:0,77*(0,85+1,10)*2</t>
  </si>
  <si>
    <t>0,94</t>
  </si>
  <si>
    <t>m 1061:2,77*(2,64+0,99)*2-0,8*1,97-0,7*1,97*2</t>
  </si>
  <si>
    <t>2,65</t>
  </si>
  <si>
    <t>m 1062:2,77*(2,68+3,94)*2-0,7*1,97</t>
  </si>
  <si>
    <t>10,69</t>
  </si>
  <si>
    <t>m 1063:2,77*(2,18+4,94)*2-0,7*1,97</t>
  </si>
  <si>
    <t>11,27</t>
  </si>
  <si>
    <t>m 1064:2,77*(2,40+1,20+2,48+1,22+1,20+2,40)</t>
  </si>
  <si>
    <t>-0,60*1,97-1,75*2,0</t>
  </si>
  <si>
    <t>8,89</t>
  </si>
  <si>
    <t>m 1056:2,77*(1,07+3,56)*2-3,0*0,8*1,97-0,60*1,97*3</t>
  </si>
  <si>
    <t>4,09</t>
  </si>
  <si>
    <t>m 1059 nad obkladem:0,77*(1,56+1,50)*2</t>
  </si>
  <si>
    <t>2,18</t>
  </si>
  <si>
    <t>1058:2,77*(3,56+2,10+2,50+1,60+0,90+3,75)</t>
  </si>
  <si>
    <t>-0,60*1,97</t>
  </si>
  <si>
    <t>9,49</t>
  </si>
  <si>
    <t>m 1057:2,77*(4,92+3,60)*2-0,8*1,97-0,70*1,97</t>
  </si>
  <si>
    <t>18,06</t>
  </si>
  <si>
    <t>m 1043:2,77*(5,15+4,92)*2-0,8*1,97</t>
  </si>
  <si>
    <t>26,44</t>
  </si>
  <si>
    <t>m 1040:2,77*(2,90+2,84)*2-0,8*1,97*2</t>
  </si>
  <si>
    <t>8,93</t>
  </si>
  <si>
    <t>m 1042:0,77*(2,90+1,985)*2</t>
  </si>
  <si>
    <t>5,79</t>
  </si>
  <si>
    <t>m 1041:2,77*(3,40+4,92)*2-0,8*1,97</t>
  </si>
  <si>
    <t>17,29</t>
  </si>
  <si>
    <t>m 1047:2,70*(2,88+4,92)*2-0,8*1,97</t>
  </si>
  <si>
    <t>14,72</t>
  </si>
  <si>
    <t>m 1044:2,77*(2,62+3,12)*2-0,8*1,97-0,60*1,97</t>
  </si>
  <si>
    <t>7,99</t>
  </si>
  <si>
    <t>m 1046 nad obkladem:0,77*(2,62+1,615)*2</t>
  </si>
  <si>
    <t>5,29</t>
  </si>
  <si>
    <t>m 1045:2,77*(4,92+3,08)*2-0,8*1,97</t>
  </si>
  <si>
    <t>15,72</t>
  </si>
  <si>
    <t>m 1006:1,22*(3,925+2,19+1,46+1,50+3,42)</t>
  </si>
  <si>
    <t>6,31</t>
  </si>
  <si>
    <t>kabiny 1007,1008,1011:1,22*(1,40+0,86)*2*2</t>
  </si>
  <si>
    <t>1,20+1,20</t>
  </si>
  <si>
    <t>1,22*(1,40+1,50)*2</t>
  </si>
  <si>
    <t>2,0</t>
  </si>
  <si>
    <t>m 1005:3,22*(1,46+0,28+0,25+1,46+1,01)</t>
  </si>
  <si>
    <t>1,22*(0,25+0,93+0,25)</t>
  </si>
  <si>
    <t>2,60</t>
  </si>
  <si>
    <t>m 1010:3,22*(1,46+1,43)*2-0,60*1,97</t>
  </si>
  <si>
    <t>-2,0-1,46</t>
  </si>
  <si>
    <t>2,48</t>
  </si>
  <si>
    <t>m 1011:3,22*(1,40+1,46)*2-0,6*1,97</t>
  </si>
  <si>
    <t>m 1012:1,22*(1,40+0,88)*2</t>
  </si>
  <si>
    <t>1,23</t>
  </si>
  <si>
    <t>m 1013:3,22*(0,86+1,40)*2-0,6*1,94</t>
  </si>
  <si>
    <t>784403801R00</t>
  </si>
  <si>
    <t>Odstranění maleb omytím v místnosti H do 3,8 m</t>
  </si>
  <si>
    <t>784452471RT2</t>
  </si>
  <si>
    <t>Malba směsí tekutou 2x,2bar.+strop, míst. do 3,8 m</t>
  </si>
  <si>
    <t>D96</t>
  </si>
  <si>
    <t>Přesuny suti a vybouraných hmot</t>
  </si>
  <si>
    <t>979990110R00</t>
  </si>
  <si>
    <t>Poplatek za skládku suti - sádrokartonové desky</t>
  </si>
  <si>
    <t>121,14*0,005</t>
  </si>
  <si>
    <t>979990161R00</t>
  </si>
  <si>
    <t>Poplatek za skládku suti - dřevo</t>
  </si>
  <si>
    <t>parkety:215,53*0,025</t>
  </si>
  <si>
    <t>979990181R00</t>
  </si>
  <si>
    <t>Poplatek za skládku suti - PVC podlahová krytina</t>
  </si>
  <si>
    <t>215,53*0,001</t>
  </si>
  <si>
    <t>979999998R00</t>
  </si>
  <si>
    <t>Poplatek za skládku suti 5% příměsí -</t>
  </si>
  <si>
    <t>41,3152</t>
  </si>
  <si>
    <t>odpočet sádrokartonů, parket,:-0,6057-0,2155-5,3883</t>
  </si>
  <si>
    <t>a PVC: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</si>
  <si>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</si>
  <si>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</si>
  <si>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</si>
  <si>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</si>
  <si>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</si>
  <si>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</si>
  <si>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</si>
  <si>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</si>
  <si>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</si>
  <si>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</si>
  <si>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</si>
  <si>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</si>
  <si>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</si>
  <si>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</si>
  <si>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</si>
  <si>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</si>
  <si>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  xxxxxxx</t>
  </si>
  <si>
    <t>MENHIR projekt.s.r.o.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</si>
</sst>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"/>
    <numFmt numFmtId="166" formatCode="#,##0\ &quot;Kč&quot;"/>
    <numFmt numFmtId="167" formatCode="#,##0.00000"/>
  </numFmts>
  <fonts count="2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theme="0" tint="-0.24997711111789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37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 applyBorder="1"/>
    <xf numFmtId="0" fontId="2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vertical="justify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 applyBorder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9" xfId="1" applyNumberFormat="1" applyFon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Border="1" applyAlignment="1">
      <alignment horizontal="right"/>
    </xf>
    <xf numFmtId="0" fontId="2" fillId="0" borderId="0" xfId="1" applyFont="1" applyBorder="1"/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13" fillId="0" borderId="0" xfId="1" applyNumberFormat="1" applyFont="1" applyAlignment="1">
      <alignment wrapText="1"/>
    </xf>
    <xf numFmtId="4" fontId="7" fillId="4" borderId="59" xfId="1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0" fontId="9" fillId="0" borderId="0" xfId="1" applyFont="1" applyAlignment="1">
      <alignment horizontal="center"/>
    </xf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0" fontId="20" fillId="0" borderId="59" xfId="1" applyFont="1" applyFill="1" applyBorder="1" applyAlignment="1">
      <alignment horizontal="center" vertical="top"/>
    </xf>
    <xf numFmtId="49" fontId="20" fillId="0" borderId="59" xfId="1" applyNumberFormat="1" applyFont="1" applyFill="1" applyBorder="1" applyAlignment="1">
      <alignment horizontal="left" vertical="top"/>
    </xf>
    <xf numFmtId="0" fontId="20" fillId="0" borderId="59" xfId="1" applyFont="1" applyFill="1" applyBorder="1" applyAlignment="1">
      <alignment vertical="top" wrapText="1"/>
    </xf>
    <xf numFmtId="49" fontId="20" fillId="0" borderId="59" xfId="1" applyNumberFormat="1" applyFont="1" applyFill="1" applyBorder="1" applyAlignment="1">
      <alignment horizontal="center" shrinkToFit="1"/>
    </xf>
    <xf numFmtId="4" fontId="20" fillId="0" borderId="59" xfId="1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F16" sqref="F16"/>
    </sheetView>
  </sheetViews>
  <sheetFormatPr defaultRowHeight="12.75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4" t="s">
        <v>1</v>
      </c>
      <c r="B2" s="5"/>
      <c r="C2" s="6" t="str">
        <f>Rekapitulace!H1</f>
        <v>23.09.2015</v>
      </c>
      <c r="D2" s="6" t="str">
        <f>Rekapitulace!G2</f>
        <v>Stavební úpravy 1. Np</v>
      </c>
      <c r="E2" s="5"/>
      <c r="F2" s="7" t="s">
        <v>2</v>
      </c>
      <c r="G2" s="8"/>
    </row>
    <row r="3" spans="1:57" ht="3" hidden="1" customHeight="1">
      <c r="A3" s="9"/>
      <c r="B3" s="10"/>
      <c r="C3" s="11"/>
      <c r="D3" s="11"/>
      <c r="E3" s="10"/>
      <c r="F3" s="12"/>
      <c r="G3" s="13"/>
    </row>
    <row r="4" spans="1:57" ht="12" customHeight="1">
      <c r="A4" s="14" t="s">
        <v>3</v>
      </c>
      <c r="B4" s="10"/>
      <c r="C4" s="11" t="s">
        <v>4</v>
      </c>
      <c r="D4" s="11"/>
      <c r="E4" s="10"/>
      <c r="F4" s="12" t="s">
        <v>5</v>
      </c>
      <c r="G4" s="15"/>
    </row>
    <row r="5" spans="1:57" ht="12.95" customHeight="1">
      <c r="A5" s="16" t="s">
        <v>79</v>
      </c>
      <c r="B5" s="17"/>
      <c r="C5" s="18" t="s">
        <v>84</v>
      </c>
      <c r="D5" s="19"/>
      <c r="E5" s="20"/>
      <c r="F5" s="12" t="s">
        <v>7</v>
      </c>
      <c r="G5" s="13"/>
    </row>
    <row r="6" spans="1:57" ht="12.95" customHeight="1">
      <c r="A6" s="14" t="s">
        <v>8</v>
      </c>
      <c r="B6" s="10"/>
      <c r="C6" s="11" t="s">
        <v>9</v>
      </c>
      <c r="D6" s="11"/>
      <c r="E6" s="10"/>
      <c r="F6" s="21" t="s">
        <v>10</v>
      </c>
      <c r="G6" s="22">
        <v>0</v>
      </c>
      <c r="O6" s="23"/>
    </row>
    <row r="7" spans="1:57" ht="12.95" customHeight="1">
      <c r="A7" s="24" t="s">
        <v>82</v>
      </c>
      <c r="B7" s="25"/>
      <c r="C7" s="26" t="s">
        <v>83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2"/>
      <c r="C8" s="207" t="s">
        <v>1151</v>
      </c>
      <c r="D8" s="207"/>
      <c r="E8" s="208"/>
      <c r="F8" s="30" t="s">
        <v>13</v>
      </c>
      <c r="G8" s="31"/>
      <c r="H8" s="32"/>
      <c r="I8" s="33"/>
    </row>
    <row r="9" spans="1:57">
      <c r="A9" s="29" t="s">
        <v>14</v>
      </c>
      <c r="B9" s="12"/>
      <c r="C9" s="207" t="str">
        <f>Projektant</f>
        <v>MENHIR projekt.s.r.o.</v>
      </c>
      <c r="D9" s="207"/>
      <c r="E9" s="208"/>
      <c r="F9" s="12"/>
      <c r="G9" s="34"/>
      <c r="H9" s="35"/>
    </row>
    <row r="10" spans="1:57">
      <c r="A10" s="29" t="s">
        <v>15</v>
      </c>
      <c r="B10" s="12"/>
      <c r="C10" s="207"/>
      <c r="D10" s="207"/>
      <c r="E10" s="207"/>
      <c r="F10" s="36"/>
      <c r="G10" s="37"/>
      <c r="H10" s="38"/>
    </row>
    <row r="11" spans="1:57" ht="13.5" customHeight="1">
      <c r="A11" s="29" t="s">
        <v>16</v>
      </c>
      <c r="B11" s="12"/>
      <c r="C11" s="207"/>
      <c r="D11" s="207"/>
      <c r="E11" s="207"/>
      <c r="F11" s="39" t="s">
        <v>17</v>
      </c>
      <c r="G11" s="40">
        <v>1552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9"/>
      <c r="D12" s="209"/>
      <c r="E12" s="209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Rekapitulace!A32</f>
        <v>Ztížené výrobní podmínky</v>
      </c>
      <c r="E15" s="58"/>
      <c r="F15" s="59"/>
      <c r="G15" s="56">
        <f>Rekapitulace!I32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Rekapitulace!A33</f>
        <v>Oborová přirážka</v>
      </c>
      <c r="E16" s="60"/>
      <c r="F16" s="61"/>
      <c r="G16" s="56">
        <f>Rekapitulace!I33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Rekapitulace!A34</f>
        <v>Přesun stavebních kapacit</v>
      </c>
      <c r="E17" s="60"/>
      <c r="F17" s="61"/>
      <c r="G17" s="56">
        <f>Rekapitulace!I34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Rekapitulace!A35</f>
        <v>Mimostaveništní doprava</v>
      </c>
      <c r="E18" s="60"/>
      <c r="F18" s="61"/>
      <c r="G18" s="56">
        <f>Rekapitulace!I35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Rekapitulace!A36</f>
        <v>Zařízení staveniště</v>
      </c>
      <c r="E19" s="60"/>
      <c r="F19" s="61"/>
      <c r="G19" s="56">
        <f>Rekapitulace!I36</f>
        <v>0</v>
      </c>
    </row>
    <row r="20" spans="1:7" ht="15.95" customHeight="1">
      <c r="A20" s="64"/>
      <c r="B20" s="55"/>
      <c r="C20" s="56"/>
      <c r="D20" s="9" t="str">
        <f>Rekapitulace!A37</f>
        <v>Provoz investora</v>
      </c>
      <c r="E20" s="60"/>
      <c r="F20" s="61"/>
      <c r="G20" s="56">
        <f>Rekapitulace!I37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Rekapitulace!A38</f>
        <v>Kompletační činnost (IČD)</v>
      </c>
      <c r="E21" s="60"/>
      <c r="F21" s="61"/>
      <c r="G21" s="56">
        <f>Rekapitulace!I38</f>
        <v>0</v>
      </c>
    </row>
    <row r="22" spans="1:7" ht="15.95" customHeight="1">
      <c r="A22" s="65" t="s">
        <v>32</v>
      </c>
      <c r="B22" s="35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0" t="s">
        <v>34</v>
      </c>
      <c r="B23" s="211"/>
      <c r="C23" s="66">
        <f>C22+G23</f>
        <v>0</v>
      </c>
      <c r="D23" s="67" t="s">
        <v>35</v>
      </c>
      <c r="E23" s="68"/>
      <c r="F23" s="69"/>
      <c r="G23" s="56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5" t="s">
        <v>39</v>
      </c>
      <c r="B25" s="35"/>
      <c r="C25" s="75"/>
      <c r="D25" s="35" t="s">
        <v>39</v>
      </c>
      <c r="F25" s="76" t="s">
        <v>39</v>
      </c>
      <c r="G25" s="77"/>
    </row>
    <row r="26" spans="1:7" ht="37.5" customHeight="1">
      <c r="A26" s="65" t="s">
        <v>40</v>
      </c>
      <c r="B26" s="78"/>
      <c r="C26" s="75"/>
      <c r="D26" s="35" t="s">
        <v>40</v>
      </c>
      <c r="F26" s="76" t="s">
        <v>40</v>
      </c>
      <c r="G26" s="77"/>
    </row>
    <row r="27" spans="1:7">
      <c r="A27" s="65"/>
      <c r="B27" s="79"/>
      <c r="C27" s="75"/>
      <c r="D27" s="35"/>
      <c r="F27" s="76"/>
      <c r="G27" s="77"/>
    </row>
    <row r="28" spans="1:7">
      <c r="A28" s="65" t="s">
        <v>41</v>
      </c>
      <c r="B28" s="35"/>
      <c r="C28" s="75"/>
      <c r="D28" s="76" t="s">
        <v>42</v>
      </c>
      <c r="E28" s="75"/>
      <c r="F28" s="80" t="s">
        <v>42</v>
      </c>
      <c r="G28" s="77"/>
    </row>
    <row r="29" spans="1:7" ht="69" customHeight="1">
      <c r="A29" s="65"/>
      <c r="B29" s="35"/>
      <c r="C29" s="81"/>
      <c r="D29" s="82"/>
      <c r="E29" s="81"/>
      <c r="F29" s="35"/>
      <c r="G29" s="77"/>
    </row>
    <row r="30" spans="1:7">
      <c r="A30" s="83" t="s">
        <v>43</v>
      </c>
      <c r="B30" s="84"/>
      <c r="C30" s="85">
        <v>21</v>
      </c>
      <c r="D30" s="84" t="s">
        <v>44</v>
      </c>
      <c r="E30" s="86"/>
      <c r="F30" s="212">
        <f>C23-F32</f>
        <v>0</v>
      </c>
      <c r="G30" s="213"/>
    </row>
    <row r="31" spans="1:7">
      <c r="A31" s="83" t="s">
        <v>45</v>
      </c>
      <c r="B31" s="84"/>
      <c r="C31" s="85">
        <f>SazbaDPH1</f>
        <v>21</v>
      </c>
      <c r="D31" s="84" t="s">
        <v>46</v>
      </c>
      <c r="E31" s="86"/>
      <c r="F31" s="212">
        <f>ROUND(PRODUCT(F30,C31/100),0)</f>
        <v>0</v>
      </c>
      <c r="G31" s="213"/>
    </row>
    <row r="32" spans="1:7">
      <c r="A32" s="83" t="s">
        <v>43</v>
      </c>
      <c r="B32" s="84"/>
      <c r="C32" s="85">
        <v>0</v>
      </c>
      <c r="D32" s="84" t="s">
        <v>46</v>
      </c>
      <c r="E32" s="86"/>
      <c r="F32" s="212">
        <v>0</v>
      </c>
      <c r="G32" s="213"/>
    </row>
    <row r="33" spans="1:8">
      <c r="A33" s="83" t="s">
        <v>45</v>
      </c>
      <c r="B33" s="87"/>
      <c r="C33" s="88">
        <f>SazbaDPH2</f>
        <v>0</v>
      </c>
      <c r="D33" s="84" t="s">
        <v>46</v>
      </c>
      <c r="E33" s="61"/>
      <c r="F33" s="212">
        <f>ROUND(PRODUCT(F32,C33/100),0)</f>
        <v>0</v>
      </c>
      <c r="G33" s="213"/>
    </row>
    <row r="34" spans="1:8" s="92" customFormat="1" ht="19.5" customHeight="1" thickBot="1">
      <c r="A34" s="89" t="s">
        <v>47</v>
      </c>
      <c r="B34" s="90"/>
      <c r="C34" s="90"/>
      <c r="D34" s="90"/>
      <c r="E34" s="91"/>
      <c r="F34" s="214">
        <f>ROUND(SUM(F30:F33),0)</f>
        <v>0</v>
      </c>
      <c r="G34" s="215"/>
    </row>
    <row r="36" spans="1:8">
      <c r="A36" s="93" t="s">
        <v>48</v>
      </c>
      <c r="B36" s="93"/>
      <c r="C36" s="93"/>
      <c r="D36" s="93"/>
      <c r="E36" s="93"/>
      <c r="F36" s="93"/>
      <c r="G36" s="93"/>
      <c r="H36" s="3" t="s">
        <v>6</v>
      </c>
    </row>
    <row r="37" spans="1:8" ht="14.25" customHeight="1">
      <c r="A37" s="93"/>
      <c r="B37" s="206" t="s">
        <v>1150</v>
      </c>
      <c r="C37" s="206"/>
      <c r="D37" s="206"/>
      <c r="E37" s="206"/>
      <c r="F37" s="206"/>
      <c r="G37" s="206"/>
      <c r="H37" s="3" t="s">
        <v>6</v>
      </c>
    </row>
    <row r="38" spans="1:8" ht="12.75" customHeight="1">
      <c r="A38" s="94"/>
      <c r="B38" s="206"/>
      <c r="C38" s="206"/>
      <c r="D38" s="206"/>
      <c r="E38" s="206"/>
      <c r="F38" s="206"/>
      <c r="G38" s="206"/>
      <c r="H38" s="3" t="s">
        <v>6</v>
      </c>
    </row>
    <row r="39" spans="1:8">
      <c r="A39" s="94"/>
      <c r="B39" s="206"/>
      <c r="C39" s="206"/>
      <c r="D39" s="206"/>
      <c r="E39" s="206"/>
      <c r="F39" s="206"/>
      <c r="G39" s="206"/>
      <c r="H39" s="3" t="s">
        <v>6</v>
      </c>
    </row>
    <row r="40" spans="1:8">
      <c r="A40" s="94"/>
      <c r="B40" s="206"/>
      <c r="C40" s="206"/>
      <c r="D40" s="206"/>
      <c r="E40" s="206"/>
      <c r="F40" s="206"/>
      <c r="G40" s="206"/>
      <c r="H40" s="3" t="s">
        <v>6</v>
      </c>
    </row>
    <row r="41" spans="1:8">
      <c r="A41" s="94"/>
      <c r="B41" s="206"/>
      <c r="C41" s="206"/>
      <c r="D41" s="206"/>
      <c r="E41" s="206"/>
      <c r="F41" s="206"/>
      <c r="G41" s="206"/>
      <c r="H41" s="3" t="s">
        <v>6</v>
      </c>
    </row>
    <row r="42" spans="1:8">
      <c r="A42" s="94"/>
      <c r="B42" s="206"/>
      <c r="C42" s="206"/>
      <c r="D42" s="206"/>
      <c r="E42" s="206"/>
      <c r="F42" s="206"/>
      <c r="G42" s="206"/>
      <c r="H42" s="3" t="s">
        <v>6</v>
      </c>
    </row>
    <row r="43" spans="1:8">
      <c r="A43" s="94"/>
      <c r="B43" s="206"/>
      <c r="C43" s="206"/>
      <c r="D43" s="206"/>
      <c r="E43" s="206"/>
      <c r="F43" s="206"/>
      <c r="G43" s="206"/>
      <c r="H43" s="3" t="s">
        <v>6</v>
      </c>
    </row>
    <row r="44" spans="1:8">
      <c r="A44" s="94"/>
      <c r="B44" s="206"/>
      <c r="C44" s="206"/>
      <c r="D44" s="206"/>
      <c r="E44" s="206"/>
      <c r="F44" s="206"/>
      <c r="G44" s="206"/>
      <c r="H44" s="3" t="s">
        <v>6</v>
      </c>
    </row>
    <row r="45" spans="1:8" ht="0.75" customHeight="1">
      <c r="A45" s="94"/>
      <c r="B45" s="206"/>
      <c r="C45" s="206"/>
      <c r="D45" s="206"/>
      <c r="E45" s="206"/>
      <c r="F45" s="206"/>
      <c r="G45" s="206"/>
      <c r="H45" s="3" t="s">
        <v>6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sheetProtection password="B099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1"/>
  <sheetViews>
    <sheetView zoomScale="85" zoomScaleNormal="85" workbookViewId="0">
      <selection activeCell="F7" sqref="F7:F26"/>
    </sheetView>
  </sheetViews>
  <sheetFormatPr defaultRowHeight="12.75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9" ht="13.5" thickTop="1">
      <c r="A1" s="216" t="s">
        <v>49</v>
      </c>
      <c r="B1" s="217"/>
      <c r="C1" s="95" t="str">
        <f>CONCATENATE(cislostavby," ",nazevstavby)</f>
        <v>1552 Stav.pr.ubyt.bloku "A"na kolejích JAK Kohoutova</v>
      </c>
      <c r="D1" s="96"/>
      <c r="E1" s="97"/>
      <c r="F1" s="96"/>
      <c r="G1" s="98" t="s">
        <v>50</v>
      </c>
      <c r="H1" s="99" t="s">
        <v>85</v>
      </c>
      <c r="I1" s="100"/>
    </row>
    <row r="2" spans="1:9" ht="13.5" thickBot="1">
      <c r="A2" s="218" t="s">
        <v>51</v>
      </c>
      <c r="B2" s="219"/>
      <c r="C2" s="101" t="str">
        <f>CONCATENATE(cisloobjektu," ",nazevobjektu)</f>
        <v>1 Stavební úpravy blok A Kohoutova 7</v>
      </c>
      <c r="D2" s="102"/>
      <c r="E2" s="103"/>
      <c r="F2" s="102"/>
      <c r="G2" s="220" t="s">
        <v>86</v>
      </c>
      <c r="H2" s="221"/>
      <c r="I2" s="222"/>
    </row>
    <row r="3" spans="1:9" ht="13.5" thickTop="1">
      <c r="F3" s="35"/>
    </row>
    <row r="4" spans="1:9" ht="19.5" customHeight="1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9" ht="13.5" thickBot="1"/>
    <row r="6" spans="1:9" s="35" customFormat="1" ht="13.5" thickBot="1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9" s="35" customFormat="1">
      <c r="A7" s="199" t="str">
        <f>Položky!B7</f>
        <v>3</v>
      </c>
      <c r="B7" s="113" t="str">
        <f>Položky!C7</f>
        <v>Svislé a kompletní konstrukce</v>
      </c>
      <c r="D7" s="114"/>
      <c r="E7" s="200">
        <f>Položky!BC53</f>
        <v>0</v>
      </c>
      <c r="F7" s="201">
        <f>Položky!BD53</f>
        <v>0</v>
      </c>
      <c r="G7" s="201">
        <f>Položky!BE53</f>
        <v>0</v>
      </c>
      <c r="H7" s="201">
        <f>Položky!BF53</f>
        <v>0</v>
      </c>
      <c r="I7" s="202">
        <f>Položky!BG53</f>
        <v>0</v>
      </c>
    </row>
    <row r="8" spans="1:9" s="35" customFormat="1">
      <c r="A8" s="199" t="str">
        <f>Položky!B54</f>
        <v>4</v>
      </c>
      <c r="B8" s="113" t="str">
        <f>Položky!C54</f>
        <v>Vodorovné konstrukce</v>
      </c>
      <c r="D8" s="114"/>
      <c r="E8" s="200">
        <f>Položky!BC68</f>
        <v>0</v>
      </c>
      <c r="F8" s="201">
        <f>Položky!BD68</f>
        <v>0</v>
      </c>
      <c r="G8" s="201">
        <f>Položky!BE68</f>
        <v>0</v>
      </c>
      <c r="H8" s="201">
        <f>Položky!BF68</f>
        <v>0</v>
      </c>
      <c r="I8" s="202">
        <f>Položky!BG68</f>
        <v>0</v>
      </c>
    </row>
    <row r="9" spans="1:9" s="35" customFormat="1">
      <c r="A9" s="199" t="str">
        <f>Položky!B69</f>
        <v>61</v>
      </c>
      <c r="B9" s="113" t="str">
        <f>Položky!C69</f>
        <v>Upravy povrchů vnitřní</v>
      </c>
      <c r="D9" s="114"/>
      <c r="E9" s="200">
        <f>Položky!BC100</f>
        <v>0</v>
      </c>
      <c r="F9" s="201">
        <f>Položky!BD100</f>
        <v>0</v>
      </c>
      <c r="G9" s="201">
        <f>Položky!BE100</f>
        <v>0</v>
      </c>
      <c r="H9" s="201">
        <f>Položky!BF100</f>
        <v>0</v>
      </c>
      <c r="I9" s="202">
        <f>Položky!BG100</f>
        <v>0</v>
      </c>
    </row>
    <row r="10" spans="1:9" s="35" customFormat="1">
      <c r="A10" s="199" t="str">
        <f>Položky!B101</f>
        <v>63</v>
      </c>
      <c r="B10" s="113" t="str">
        <f>Položky!C101</f>
        <v>Podlahy a podlahové konstrukce</v>
      </c>
      <c r="D10" s="114"/>
      <c r="E10" s="200">
        <f>Položky!BC238</f>
        <v>0</v>
      </c>
      <c r="F10" s="201">
        <f>Položky!BD238</f>
        <v>0</v>
      </c>
      <c r="G10" s="201">
        <f>Položky!BE238</f>
        <v>0</v>
      </c>
      <c r="H10" s="201">
        <f>Položky!BF238</f>
        <v>0</v>
      </c>
      <c r="I10" s="202">
        <f>Položky!BG238</f>
        <v>0</v>
      </c>
    </row>
    <row r="11" spans="1:9" s="35" customFormat="1">
      <c r="A11" s="199" t="str">
        <f>Položky!B239</f>
        <v>924</v>
      </c>
      <c r="B11" s="113" t="str">
        <f>Položky!C239</f>
        <v>Ostatní práce</v>
      </c>
      <c r="D11" s="114"/>
      <c r="E11" s="200">
        <f>Položky!BC249</f>
        <v>0</v>
      </c>
      <c r="F11" s="201">
        <f>Položky!BD249</f>
        <v>0</v>
      </c>
      <c r="G11" s="201">
        <f>Položky!BE249</f>
        <v>0</v>
      </c>
      <c r="H11" s="201">
        <f>Položky!BF249</f>
        <v>0</v>
      </c>
      <c r="I11" s="202">
        <f>Položky!BG249</f>
        <v>0</v>
      </c>
    </row>
    <row r="12" spans="1:9" s="35" customFormat="1">
      <c r="A12" s="199" t="str">
        <f>Položky!B250</f>
        <v>94</v>
      </c>
      <c r="B12" s="113" t="str">
        <f>Položky!C250</f>
        <v>Lešení a stavební výtahy</v>
      </c>
      <c r="D12" s="114"/>
      <c r="E12" s="200">
        <f>Položky!BC256</f>
        <v>0</v>
      </c>
      <c r="F12" s="201">
        <f>Položky!BD256</f>
        <v>0</v>
      </c>
      <c r="G12" s="201">
        <f>Položky!BE256</f>
        <v>0</v>
      </c>
      <c r="H12" s="201">
        <f>Položky!BF256</f>
        <v>0</v>
      </c>
      <c r="I12" s="202">
        <f>Položky!BG256</f>
        <v>0</v>
      </c>
    </row>
    <row r="13" spans="1:9" s="35" customFormat="1">
      <c r="A13" s="199" t="str">
        <f>Položky!B257</f>
        <v>95</v>
      </c>
      <c r="B13" s="113" t="str">
        <f>Položky!C257</f>
        <v>Dokončovací konstrukce na pozemních stavbách</v>
      </c>
      <c r="D13" s="114"/>
      <c r="E13" s="200">
        <f>Položky!BC286</f>
        <v>0</v>
      </c>
      <c r="F13" s="201">
        <f>Položky!BD286</f>
        <v>0</v>
      </c>
      <c r="G13" s="201">
        <f>Položky!BE286</f>
        <v>0</v>
      </c>
      <c r="H13" s="201">
        <f>Položky!BF286</f>
        <v>0</v>
      </c>
      <c r="I13" s="202">
        <f>Položky!BG286</f>
        <v>0</v>
      </c>
    </row>
    <row r="14" spans="1:9" s="35" customFormat="1">
      <c r="A14" s="199" t="str">
        <f>Položky!B287</f>
        <v>96</v>
      </c>
      <c r="B14" s="113" t="str">
        <f>Položky!C287</f>
        <v>Bourání konstrukcí</v>
      </c>
      <c r="D14" s="114"/>
      <c r="E14" s="200">
        <f>Položky!BC435</f>
        <v>0</v>
      </c>
      <c r="F14" s="201">
        <f>Položky!BD435</f>
        <v>0</v>
      </c>
      <c r="G14" s="201">
        <f>Položky!BE435</f>
        <v>0</v>
      </c>
      <c r="H14" s="201">
        <f>Položky!BF435</f>
        <v>0</v>
      </c>
      <c r="I14" s="202">
        <f>Položky!BG435</f>
        <v>0</v>
      </c>
    </row>
    <row r="15" spans="1:9" s="35" customFormat="1">
      <c r="A15" s="199" t="str">
        <f>Položky!B436</f>
        <v>97</v>
      </c>
      <c r="B15" s="113" t="str">
        <f>Položky!C436</f>
        <v>Prorážení otvorů</v>
      </c>
      <c r="D15" s="114"/>
      <c r="E15" s="200">
        <f>Položky!BC492</f>
        <v>0</v>
      </c>
      <c r="F15" s="201">
        <f>Položky!BD492</f>
        <v>0</v>
      </c>
      <c r="G15" s="201">
        <f>Položky!BE492</f>
        <v>0</v>
      </c>
      <c r="H15" s="201">
        <f>Položky!BF492</f>
        <v>0</v>
      </c>
      <c r="I15" s="202">
        <f>Položky!BG492</f>
        <v>0</v>
      </c>
    </row>
    <row r="16" spans="1:9" s="35" customFormat="1">
      <c r="A16" s="199" t="str">
        <f>Položky!B493</f>
        <v>994</v>
      </c>
      <c r="B16" s="113" t="str">
        <f>Položky!C493</f>
        <v>Požární ochrana</v>
      </c>
      <c r="D16" s="114"/>
      <c r="E16" s="200">
        <f>Položky!BC496</f>
        <v>0</v>
      </c>
      <c r="F16" s="201">
        <f>Položky!BD496</f>
        <v>0</v>
      </c>
      <c r="G16" s="201">
        <f>Položky!BE496</f>
        <v>0</v>
      </c>
      <c r="H16" s="201">
        <f>Položky!BF496</f>
        <v>0</v>
      </c>
      <c r="I16" s="202">
        <f>Položky!BG496</f>
        <v>0</v>
      </c>
    </row>
    <row r="17" spans="1:57" s="35" customFormat="1">
      <c r="A17" s="199" t="str">
        <f>Položky!B497</f>
        <v>711</v>
      </c>
      <c r="B17" s="113" t="str">
        <f>Položky!C497</f>
        <v>Izolace proti vodě</v>
      </c>
      <c r="D17" s="114"/>
      <c r="E17" s="200">
        <f>Položky!BC623</f>
        <v>0</v>
      </c>
      <c r="F17" s="201">
        <f>Položky!BD623</f>
        <v>0</v>
      </c>
      <c r="G17" s="201">
        <f>Položky!BE623</f>
        <v>0</v>
      </c>
      <c r="H17" s="201">
        <f>Položky!BF623</f>
        <v>0</v>
      </c>
      <c r="I17" s="202">
        <f>Položky!BG623</f>
        <v>0</v>
      </c>
    </row>
    <row r="18" spans="1:57" s="35" customFormat="1">
      <c r="A18" s="199" t="str">
        <f>Položky!B624</f>
        <v>725</v>
      </c>
      <c r="B18" s="113" t="str">
        <f>Položky!C624</f>
        <v>Zařizovací předměty</v>
      </c>
      <c r="D18" s="114"/>
      <c r="E18" s="200">
        <f>Položky!BC628</f>
        <v>0</v>
      </c>
      <c r="F18" s="201">
        <f>Položky!BD628</f>
        <v>0</v>
      </c>
      <c r="G18" s="201">
        <f>Položky!BE628</f>
        <v>0</v>
      </c>
      <c r="H18" s="201">
        <f>Položky!BF628</f>
        <v>0</v>
      </c>
      <c r="I18" s="202">
        <f>Položky!BG628</f>
        <v>0</v>
      </c>
    </row>
    <row r="19" spans="1:57" s="35" customFormat="1">
      <c r="A19" s="199" t="str">
        <f>Položky!B629</f>
        <v>766</v>
      </c>
      <c r="B19" s="113" t="str">
        <f>Položky!C629</f>
        <v>Konstrukce truhlářské</v>
      </c>
      <c r="D19" s="114"/>
      <c r="E19" s="200">
        <f>Položky!BC662</f>
        <v>0</v>
      </c>
      <c r="F19" s="201">
        <f>Položky!BD662</f>
        <v>0</v>
      </c>
      <c r="G19" s="201">
        <f>Položky!BE662</f>
        <v>0</v>
      </c>
      <c r="H19" s="201">
        <f>Položky!BF662</f>
        <v>0</v>
      </c>
      <c r="I19" s="202">
        <f>Položky!BG662</f>
        <v>0</v>
      </c>
    </row>
    <row r="20" spans="1:57" s="35" customFormat="1">
      <c r="A20" s="199" t="str">
        <f>Položky!B663</f>
        <v>767</v>
      </c>
      <c r="B20" s="113" t="str">
        <f>Položky!C663</f>
        <v>Konstrukce zámečnické</v>
      </c>
      <c r="D20" s="114"/>
      <c r="E20" s="200">
        <f>Položky!BC676</f>
        <v>0</v>
      </c>
      <c r="F20" s="201">
        <f>Položky!BD676</f>
        <v>0</v>
      </c>
      <c r="G20" s="201">
        <f>Položky!BE676</f>
        <v>0</v>
      </c>
      <c r="H20" s="201">
        <f>Položky!BF676</f>
        <v>0</v>
      </c>
      <c r="I20" s="202">
        <f>Položky!BG676</f>
        <v>0</v>
      </c>
    </row>
    <row r="21" spans="1:57" s="35" customFormat="1">
      <c r="A21" s="199" t="str">
        <f>Položky!B677</f>
        <v>771</v>
      </c>
      <c r="B21" s="113" t="str">
        <f>Položky!C677</f>
        <v>Podlahy z dlaždic a obklady</v>
      </c>
      <c r="D21" s="114"/>
      <c r="E21" s="200">
        <f>Položky!BC780</f>
        <v>0</v>
      </c>
      <c r="F21" s="201">
        <f>Položky!BD780</f>
        <v>0</v>
      </c>
      <c r="G21" s="201">
        <f>Položky!BE780</f>
        <v>0</v>
      </c>
      <c r="H21" s="201">
        <f>Položky!BF780</f>
        <v>0</v>
      </c>
      <c r="I21" s="202">
        <f>Položky!BG780</f>
        <v>0</v>
      </c>
    </row>
    <row r="22" spans="1:57" s="35" customFormat="1">
      <c r="A22" s="199" t="str">
        <f>Položky!B781</f>
        <v>775</v>
      </c>
      <c r="B22" s="113" t="str">
        <f>Položky!C781</f>
        <v>Podlahy vlysové a parketové</v>
      </c>
      <c r="D22" s="114"/>
      <c r="E22" s="200">
        <f>Položky!BC823</f>
        <v>0</v>
      </c>
      <c r="F22" s="201">
        <f>Položky!BD823</f>
        <v>0</v>
      </c>
      <c r="G22" s="201">
        <f>Položky!BE823</f>
        <v>0</v>
      </c>
      <c r="H22" s="201">
        <f>Položky!BF823</f>
        <v>0</v>
      </c>
      <c r="I22" s="202">
        <f>Položky!BG823</f>
        <v>0</v>
      </c>
    </row>
    <row r="23" spans="1:57" s="35" customFormat="1">
      <c r="A23" s="199" t="str">
        <f>Položky!B824</f>
        <v>776</v>
      </c>
      <c r="B23" s="113" t="str">
        <f>Položky!C824</f>
        <v>Podlahy povlakové</v>
      </c>
      <c r="D23" s="114"/>
      <c r="E23" s="200">
        <f>Položky!BC882</f>
        <v>0</v>
      </c>
      <c r="F23" s="201">
        <f>Položky!BD882</f>
        <v>0</v>
      </c>
      <c r="G23" s="201">
        <f>Položky!BE882</f>
        <v>0</v>
      </c>
      <c r="H23" s="201">
        <f>Položky!BF882</f>
        <v>0</v>
      </c>
      <c r="I23" s="202">
        <f>Položky!BG882</f>
        <v>0</v>
      </c>
    </row>
    <row r="24" spans="1:57" s="35" customFormat="1">
      <c r="A24" s="199" t="str">
        <f>Položky!B883</f>
        <v>781</v>
      </c>
      <c r="B24" s="113" t="str">
        <f>Položky!C883</f>
        <v>Obklady keramické</v>
      </c>
      <c r="D24" s="114"/>
      <c r="E24" s="200">
        <f>Položky!BC908</f>
        <v>0</v>
      </c>
      <c r="F24" s="201">
        <f>Položky!BD908</f>
        <v>0</v>
      </c>
      <c r="G24" s="201">
        <f>Položky!BE908</f>
        <v>0</v>
      </c>
      <c r="H24" s="201">
        <f>Položky!BF908</f>
        <v>0</v>
      </c>
      <c r="I24" s="202">
        <f>Položky!BG908</f>
        <v>0</v>
      </c>
    </row>
    <row r="25" spans="1:57" s="35" customFormat="1">
      <c r="A25" s="199" t="str">
        <f>Položky!B909</f>
        <v>784</v>
      </c>
      <c r="B25" s="113" t="str">
        <f>Položky!C909</f>
        <v>Malby</v>
      </c>
      <c r="D25" s="114"/>
      <c r="E25" s="200">
        <f>Položky!BC1049</f>
        <v>0</v>
      </c>
      <c r="F25" s="201">
        <f>Položky!BD1049</f>
        <v>0</v>
      </c>
      <c r="G25" s="201">
        <f>Položky!BE1049</f>
        <v>0</v>
      </c>
      <c r="H25" s="201">
        <f>Položky!BF1049</f>
        <v>0</v>
      </c>
      <c r="I25" s="202">
        <f>Položky!BG1049</f>
        <v>0</v>
      </c>
    </row>
    <row r="26" spans="1:57" s="35" customFormat="1" ht="13.5" thickBot="1">
      <c r="A26" s="199" t="str">
        <f>Položky!B1050</f>
        <v>D96</v>
      </c>
      <c r="B26" s="113" t="str">
        <f>Položky!C1050</f>
        <v>Přesuny suti a vybouraných hmot</v>
      </c>
      <c r="D26" s="114"/>
      <c r="E26" s="200">
        <f>Položky!BC1065</f>
        <v>0</v>
      </c>
      <c r="F26" s="201">
        <f>Položky!BD1065</f>
        <v>0</v>
      </c>
      <c r="G26" s="201">
        <f>Položky!BE1065</f>
        <v>0</v>
      </c>
      <c r="H26" s="201">
        <f>Položky!BF1065</f>
        <v>0</v>
      </c>
      <c r="I26" s="202">
        <f>Položky!BG1065</f>
        <v>0</v>
      </c>
    </row>
    <row r="27" spans="1:57" s="121" customFormat="1" ht="13.5" thickBot="1">
      <c r="A27" s="115"/>
      <c r="B27" s="116" t="s">
        <v>58</v>
      </c>
      <c r="C27" s="116"/>
      <c r="D27" s="117"/>
      <c r="E27" s="118">
        <f>SUM(E7:E26)</f>
        <v>0</v>
      </c>
      <c r="F27" s="119">
        <f>SUM(F7:F26)</f>
        <v>0</v>
      </c>
      <c r="G27" s="119">
        <f>SUM(G7:G26)</f>
        <v>0</v>
      </c>
      <c r="H27" s="119">
        <f>SUM(H7:H26)</f>
        <v>0</v>
      </c>
      <c r="I27" s="120">
        <f>SUM(I7:I26)</f>
        <v>0</v>
      </c>
    </row>
    <row r="28" spans="1:57">
      <c r="A28" s="35"/>
      <c r="B28" s="35"/>
      <c r="C28" s="35"/>
      <c r="D28" s="35"/>
      <c r="E28" s="35"/>
      <c r="F28" s="35"/>
      <c r="G28" s="35"/>
      <c r="H28" s="35"/>
      <c r="I28" s="35"/>
    </row>
    <row r="29" spans="1:57" ht="19.5" customHeight="1">
      <c r="A29" s="105" t="s">
        <v>59</v>
      </c>
      <c r="B29" s="105"/>
      <c r="C29" s="105"/>
      <c r="D29" s="105"/>
      <c r="E29" s="105"/>
      <c r="F29" s="105"/>
      <c r="G29" s="122"/>
      <c r="H29" s="105"/>
      <c r="I29" s="105"/>
      <c r="BA29" s="41"/>
      <c r="BB29" s="41"/>
      <c r="BC29" s="41"/>
      <c r="BD29" s="41"/>
      <c r="BE29" s="41"/>
    </row>
    <row r="30" spans="1:57" ht="13.5" thickBot="1"/>
    <row r="31" spans="1:57">
      <c r="A31" s="70" t="s">
        <v>60</v>
      </c>
      <c r="B31" s="71"/>
      <c r="C31" s="71"/>
      <c r="D31" s="123"/>
      <c r="E31" s="124" t="s">
        <v>61</v>
      </c>
      <c r="F31" s="125" t="s">
        <v>62</v>
      </c>
      <c r="G31" s="126" t="s">
        <v>63</v>
      </c>
      <c r="H31" s="127"/>
      <c r="I31" s="128" t="s">
        <v>61</v>
      </c>
    </row>
    <row r="32" spans="1:57">
      <c r="A32" s="64" t="s">
        <v>1142</v>
      </c>
      <c r="B32" s="55"/>
      <c r="C32" s="55"/>
      <c r="D32" s="129"/>
      <c r="E32" s="130">
        <v>0</v>
      </c>
      <c r="F32" s="131">
        <v>0</v>
      </c>
      <c r="G32" s="132">
        <f t="shared" ref="G32:G39" si="0">CHOOSE(BA32+1,HSV+PSV,HSV+PSV+Mont,HSV+PSV+Dodavka+Mont,HSV,PSV,Mont,Dodavka,Mont+Dodavka,0)</f>
        <v>0</v>
      </c>
      <c r="H32" s="133"/>
      <c r="I32" s="134">
        <f t="shared" ref="I32:I39" si="1">E32+F32*G32/100</f>
        <v>0</v>
      </c>
      <c r="BA32" s="3">
        <v>0</v>
      </c>
    </row>
    <row r="33" spans="1:53">
      <c r="A33" s="64" t="s">
        <v>1143</v>
      </c>
      <c r="B33" s="55"/>
      <c r="C33" s="55"/>
      <c r="D33" s="129"/>
      <c r="E33" s="130">
        <v>0</v>
      </c>
      <c r="F33" s="131">
        <v>0</v>
      </c>
      <c r="G33" s="132">
        <f t="shared" si="0"/>
        <v>0</v>
      </c>
      <c r="H33" s="133"/>
      <c r="I33" s="134">
        <f t="shared" si="1"/>
        <v>0</v>
      </c>
      <c r="BA33" s="3">
        <v>0</v>
      </c>
    </row>
    <row r="34" spans="1:53">
      <c r="A34" s="64" t="s">
        <v>1144</v>
      </c>
      <c r="B34" s="55"/>
      <c r="C34" s="55"/>
      <c r="D34" s="129"/>
      <c r="E34" s="130">
        <v>0</v>
      </c>
      <c r="F34" s="131">
        <v>0</v>
      </c>
      <c r="G34" s="132">
        <f t="shared" si="0"/>
        <v>0</v>
      </c>
      <c r="H34" s="133"/>
      <c r="I34" s="134">
        <f t="shared" si="1"/>
        <v>0</v>
      </c>
      <c r="BA34" s="3">
        <v>0</v>
      </c>
    </row>
    <row r="35" spans="1:53">
      <c r="A35" s="64" t="s">
        <v>1145</v>
      </c>
      <c r="B35" s="55"/>
      <c r="C35" s="55"/>
      <c r="D35" s="129"/>
      <c r="E35" s="130">
        <v>0</v>
      </c>
      <c r="F35" s="131">
        <v>0</v>
      </c>
      <c r="G35" s="132">
        <f t="shared" si="0"/>
        <v>0</v>
      </c>
      <c r="H35" s="133"/>
      <c r="I35" s="134">
        <f t="shared" si="1"/>
        <v>0</v>
      </c>
      <c r="BA35" s="3">
        <v>0</v>
      </c>
    </row>
    <row r="36" spans="1:53">
      <c r="A36" s="64" t="s">
        <v>1146</v>
      </c>
      <c r="B36" s="55"/>
      <c r="C36" s="55"/>
      <c r="D36" s="129"/>
      <c r="E36" s="130">
        <v>0</v>
      </c>
      <c r="F36" s="131">
        <v>0</v>
      </c>
      <c r="G36" s="132">
        <f t="shared" si="0"/>
        <v>0</v>
      </c>
      <c r="H36" s="133"/>
      <c r="I36" s="134">
        <f t="shared" si="1"/>
        <v>0</v>
      </c>
      <c r="BA36" s="3">
        <v>1</v>
      </c>
    </row>
    <row r="37" spans="1:53">
      <c r="A37" s="64" t="s">
        <v>1147</v>
      </c>
      <c r="B37" s="55"/>
      <c r="C37" s="55"/>
      <c r="D37" s="129"/>
      <c r="E37" s="130">
        <v>0</v>
      </c>
      <c r="F37" s="131">
        <v>0</v>
      </c>
      <c r="G37" s="132">
        <f t="shared" si="0"/>
        <v>0</v>
      </c>
      <c r="H37" s="133"/>
      <c r="I37" s="134">
        <f t="shared" si="1"/>
        <v>0</v>
      </c>
      <c r="BA37" s="3">
        <v>1</v>
      </c>
    </row>
    <row r="38" spans="1:53">
      <c r="A38" s="64" t="s">
        <v>1148</v>
      </c>
      <c r="B38" s="55"/>
      <c r="C38" s="55"/>
      <c r="D38" s="129"/>
      <c r="E38" s="130">
        <v>0</v>
      </c>
      <c r="F38" s="131">
        <v>0</v>
      </c>
      <c r="G38" s="132">
        <f t="shared" si="0"/>
        <v>0</v>
      </c>
      <c r="H38" s="133"/>
      <c r="I38" s="134">
        <f t="shared" si="1"/>
        <v>0</v>
      </c>
      <c r="BA38" s="3">
        <v>2</v>
      </c>
    </row>
    <row r="39" spans="1:53">
      <c r="A39" s="64" t="s">
        <v>1149</v>
      </c>
      <c r="B39" s="55"/>
      <c r="C39" s="55"/>
      <c r="D39" s="129"/>
      <c r="E39" s="130">
        <v>0</v>
      </c>
      <c r="F39" s="131">
        <v>0</v>
      </c>
      <c r="G39" s="132">
        <f t="shared" si="0"/>
        <v>0</v>
      </c>
      <c r="H39" s="133"/>
      <c r="I39" s="134">
        <f t="shared" si="1"/>
        <v>0</v>
      </c>
      <c r="BA39" s="3">
        <v>2</v>
      </c>
    </row>
    <row r="40" spans="1:53" ht="13.5" thickBot="1">
      <c r="A40" s="135"/>
      <c r="B40" s="136" t="s">
        <v>64</v>
      </c>
      <c r="C40" s="137"/>
      <c r="D40" s="138"/>
      <c r="E40" s="139"/>
      <c r="F40" s="140"/>
      <c r="G40" s="140"/>
      <c r="H40" s="223">
        <f>SUM(I32:I39)</f>
        <v>0</v>
      </c>
      <c r="I40" s="224"/>
    </row>
    <row r="42" spans="1:53">
      <c r="B42" s="121"/>
      <c r="F42" s="141"/>
      <c r="G42" s="142"/>
      <c r="H42" s="142"/>
      <c r="I42" s="143"/>
    </row>
    <row r="43" spans="1:53">
      <c r="F43" s="141"/>
      <c r="G43" s="142"/>
      <c r="H43" s="142"/>
      <c r="I43" s="143"/>
    </row>
    <row r="44" spans="1:53">
      <c r="F44" s="141"/>
      <c r="G44" s="142"/>
      <c r="H44" s="142"/>
      <c r="I44" s="143"/>
    </row>
    <row r="45" spans="1:53">
      <c r="F45" s="141"/>
      <c r="G45" s="142"/>
      <c r="H45" s="142"/>
      <c r="I45" s="143"/>
    </row>
    <row r="46" spans="1:53">
      <c r="F46" s="141"/>
      <c r="G46" s="142"/>
      <c r="H46" s="142"/>
      <c r="I46" s="143"/>
    </row>
    <row r="47" spans="1:53">
      <c r="F47" s="141"/>
      <c r="G47" s="142"/>
      <c r="H47" s="142"/>
      <c r="I47" s="143"/>
    </row>
    <row r="48" spans="1:53">
      <c r="F48" s="141"/>
      <c r="G48" s="142"/>
      <c r="H48" s="142"/>
      <c r="I48" s="143"/>
    </row>
    <row r="49" spans="6:9">
      <c r="F49" s="141"/>
      <c r="G49" s="142"/>
      <c r="H49" s="142"/>
      <c r="I49" s="143"/>
    </row>
    <row r="50" spans="6:9">
      <c r="F50" s="141"/>
      <c r="G50" s="142"/>
      <c r="H50" s="142"/>
      <c r="I50" s="143"/>
    </row>
    <row r="51" spans="6:9">
      <c r="F51" s="141"/>
      <c r="G51" s="142"/>
      <c r="H51" s="142"/>
      <c r="I51" s="143"/>
    </row>
    <row r="52" spans="6:9">
      <c r="F52" s="141"/>
      <c r="G52" s="142"/>
      <c r="H52" s="142"/>
      <c r="I52" s="143"/>
    </row>
    <row r="53" spans="6:9">
      <c r="F53" s="141"/>
      <c r="G53" s="142"/>
      <c r="H53" s="142"/>
      <c r="I53" s="143"/>
    </row>
    <row r="54" spans="6:9">
      <c r="F54" s="141"/>
      <c r="G54" s="142"/>
      <c r="H54" s="142"/>
      <c r="I54" s="143"/>
    </row>
    <row r="55" spans="6:9">
      <c r="F55" s="141"/>
      <c r="G55" s="142"/>
      <c r="H55" s="142"/>
      <c r="I55" s="143"/>
    </row>
    <row r="56" spans="6:9">
      <c r="F56" s="141"/>
      <c r="G56" s="142"/>
      <c r="H56" s="142"/>
      <c r="I56" s="143"/>
    </row>
    <row r="57" spans="6:9">
      <c r="F57" s="141"/>
      <c r="G57" s="142"/>
      <c r="H57" s="142"/>
      <c r="I57" s="143"/>
    </row>
    <row r="58" spans="6:9">
      <c r="F58" s="141"/>
      <c r="G58" s="142"/>
      <c r="H58" s="142"/>
      <c r="I58" s="143"/>
    </row>
    <row r="59" spans="6:9">
      <c r="F59" s="141"/>
      <c r="G59" s="142"/>
      <c r="H59" s="142"/>
      <c r="I59" s="143"/>
    </row>
    <row r="60" spans="6:9">
      <c r="F60" s="141"/>
      <c r="G60" s="142"/>
      <c r="H60" s="142"/>
      <c r="I60" s="143"/>
    </row>
    <row r="61" spans="6:9">
      <c r="F61" s="141"/>
      <c r="G61" s="142"/>
      <c r="H61" s="142"/>
      <c r="I61" s="143"/>
    </row>
    <row r="62" spans="6:9">
      <c r="F62" s="141"/>
      <c r="G62" s="142"/>
      <c r="H62" s="142"/>
      <c r="I62" s="143"/>
    </row>
    <row r="63" spans="6:9">
      <c r="F63" s="141"/>
      <c r="G63" s="142"/>
      <c r="H63" s="142"/>
      <c r="I63" s="143"/>
    </row>
    <row r="64" spans="6:9">
      <c r="F64" s="141"/>
      <c r="G64" s="142"/>
      <c r="H64" s="142"/>
      <c r="I64" s="143"/>
    </row>
    <row r="65" spans="6:9">
      <c r="F65" s="141"/>
      <c r="G65" s="142"/>
      <c r="H65" s="142"/>
      <c r="I65" s="143"/>
    </row>
    <row r="66" spans="6:9">
      <c r="F66" s="141"/>
      <c r="G66" s="142"/>
      <c r="H66" s="142"/>
      <c r="I66" s="143"/>
    </row>
    <row r="67" spans="6:9">
      <c r="F67" s="141"/>
      <c r="G67" s="142"/>
      <c r="H67" s="142"/>
      <c r="I67" s="143"/>
    </row>
    <row r="68" spans="6:9">
      <c r="F68" s="141"/>
      <c r="G68" s="142"/>
      <c r="H68" s="142"/>
      <c r="I68" s="143"/>
    </row>
    <row r="69" spans="6:9">
      <c r="F69" s="141"/>
      <c r="G69" s="142"/>
      <c r="H69" s="142"/>
      <c r="I69" s="143"/>
    </row>
    <row r="70" spans="6:9">
      <c r="F70" s="141"/>
      <c r="G70" s="142"/>
      <c r="H70" s="142"/>
      <c r="I70" s="143"/>
    </row>
    <row r="71" spans="6:9">
      <c r="F71" s="141"/>
      <c r="G71" s="142"/>
      <c r="H71" s="142"/>
      <c r="I71" s="143"/>
    </row>
    <row r="72" spans="6:9">
      <c r="F72" s="141"/>
      <c r="G72" s="142"/>
      <c r="H72" s="142"/>
      <c r="I72" s="143"/>
    </row>
    <row r="73" spans="6:9">
      <c r="F73" s="141"/>
      <c r="G73" s="142"/>
      <c r="H73" s="142"/>
      <c r="I73" s="143"/>
    </row>
    <row r="74" spans="6:9">
      <c r="F74" s="141"/>
      <c r="G74" s="142"/>
      <c r="H74" s="142"/>
      <c r="I74" s="143"/>
    </row>
    <row r="75" spans="6:9">
      <c r="F75" s="141"/>
      <c r="G75" s="142"/>
      <c r="H75" s="142"/>
      <c r="I75" s="143"/>
    </row>
    <row r="76" spans="6:9">
      <c r="F76" s="141"/>
      <c r="G76" s="142"/>
      <c r="H76" s="142"/>
      <c r="I76" s="143"/>
    </row>
    <row r="77" spans="6:9">
      <c r="F77" s="141"/>
      <c r="G77" s="142"/>
      <c r="H77" s="142"/>
      <c r="I77" s="143"/>
    </row>
    <row r="78" spans="6:9">
      <c r="F78" s="141"/>
      <c r="G78" s="142"/>
      <c r="H78" s="142"/>
      <c r="I78" s="143"/>
    </row>
    <row r="79" spans="6:9">
      <c r="F79" s="141"/>
      <c r="G79" s="142"/>
      <c r="H79" s="142"/>
      <c r="I79" s="143"/>
    </row>
    <row r="80" spans="6:9">
      <c r="F80" s="141"/>
      <c r="G80" s="142"/>
      <c r="H80" s="142"/>
      <c r="I80" s="143"/>
    </row>
    <row r="81" spans="6:9">
      <c r="F81" s="141"/>
      <c r="G81" s="142"/>
      <c r="H81" s="142"/>
      <c r="I81" s="143"/>
    </row>
    <row r="82" spans="6:9">
      <c r="F82" s="141"/>
      <c r="G82" s="142"/>
      <c r="H82" s="142"/>
      <c r="I82" s="143"/>
    </row>
    <row r="83" spans="6:9">
      <c r="F83" s="141"/>
      <c r="G83" s="142"/>
      <c r="H83" s="142"/>
      <c r="I83" s="143"/>
    </row>
    <row r="84" spans="6:9">
      <c r="F84" s="141"/>
      <c r="G84" s="142"/>
      <c r="H84" s="142"/>
      <c r="I84" s="143"/>
    </row>
    <row r="85" spans="6:9">
      <c r="F85" s="141"/>
      <c r="G85" s="142"/>
      <c r="H85" s="142"/>
      <c r="I85" s="143"/>
    </row>
    <row r="86" spans="6:9">
      <c r="F86" s="141"/>
      <c r="G86" s="142"/>
      <c r="H86" s="142"/>
      <c r="I86" s="143"/>
    </row>
    <row r="87" spans="6:9">
      <c r="F87" s="141"/>
      <c r="G87" s="142"/>
      <c r="H87" s="142"/>
      <c r="I87" s="143"/>
    </row>
    <row r="88" spans="6:9">
      <c r="F88" s="141"/>
      <c r="G88" s="142"/>
      <c r="H88" s="142"/>
      <c r="I88" s="143"/>
    </row>
    <row r="89" spans="6:9">
      <c r="F89" s="141"/>
      <c r="G89" s="142"/>
      <c r="H89" s="142"/>
      <c r="I89" s="143"/>
    </row>
    <row r="90" spans="6:9">
      <c r="F90" s="141"/>
      <c r="G90" s="142"/>
      <c r="H90" s="142"/>
      <c r="I90" s="143"/>
    </row>
    <row r="91" spans="6:9">
      <c r="F91" s="141"/>
      <c r="G91" s="142"/>
      <c r="H91" s="142"/>
      <c r="I91" s="143"/>
    </row>
  </sheetData>
  <sheetProtection password="B099" sheet="1" objects="1" scenarios="1"/>
  <mergeCells count="4">
    <mergeCell ref="A1:B1"/>
    <mergeCell ref="A2:B2"/>
    <mergeCell ref="G2:I2"/>
    <mergeCell ref="H40:I40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D1138"/>
  <sheetViews>
    <sheetView showGridLines="0" showZeros="0" tabSelected="1" topLeftCell="A223" zoomScaleNormal="100" workbookViewId="0">
      <selection activeCell="G248" sqref="G248"/>
    </sheetView>
  </sheetViews>
  <sheetFormatPr defaultRowHeight="12.75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52" customWidth="1"/>
    <col min="6" max="6" width="9.85546875" style="144" customWidth="1"/>
    <col min="7" max="7" width="13.85546875" style="144" customWidth="1"/>
    <col min="8" max="11" width="11.140625" style="144" customWidth="1"/>
    <col min="12" max="12" width="75.42578125" style="144" customWidth="1"/>
    <col min="13" max="13" width="45.28515625" style="144" customWidth="1"/>
    <col min="14" max="14" width="75.42578125" style="144" customWidth="1"/>
    <col min="15" max="15" width="45.28515625" style="144" customWidth="1"/>
    <col min="16" max="16384" width="9.140625" style="144"/>
  </cols>
  <sheetData>
    <row r="1" spans="1:82" ht="15.75">
      <c r="A1" s="227" t="s">
        <v>65</v>
      </c>
      <c r="B1" s="227"/>
      <c r="C1" s="227"/>
      <c r="D1" s="227"/>
      <c r="E1" s="227"/>
      <c r="F1" s="227"/>
      <c r="G1" s="227"/>
    </row>
    <row r="2" spans="1:82" ht="14.25" customHeight="1" thickBot="1">
      <c r="B2" s="145"/>
      <c r="C2" s="146"/>
      <c r="D2" s="146"/>
      <c r="E2" s="147"/>
      <c r="F2" s="146"/>
      <c r="G2" s="146"/>
    </row>
    <row r="3" spans="1:82" ht="13.5" thickTop="1">
      <c r="A3" s="216" t="s">
        <v>49</v>
      </c>
      <c r="B3" s="217"/>
      <c r="C3" s="95" t="str">
        <f>CONCATENATE(cislostavby," ",nazevstavby)</f>
        <v>1552 Stav.pr.ubyt.bloku "A"na kolejích JAK Kohoutova</v>
      </c>
      <c r="D3" s="96"/>
      <c r="E3" s="148" t="s">
        <v>66</v>
      </c>
      <c r="F3" s="149" t="str">
        <f>Rekapitulace!H1</f>
        <v>23.09.2015</v>
      </c>
      <c r="G3" s="150"/>
    </row>
    <row r="4" spans="1:82" ht="13.5" thickBot="1">
      <c r="A4" s="228" t="s">
        <v>51</v>
      </c>
      <c r="B4" s="219"/>
      <c r="C4" s="101" t="str">
        <f>CONCATENATE(cisloobjektu," ",nazevobjektu)</f>
        <v>1 Stavební úpravy blok A Kohoutova 7</v>
      </c>
      <c r="D4" s="102"/>
      <c r="E4" s="229" t="str">
        <f>Rekapitulace!G2</f>
        <v>Stavební úpravy 1. Np</v>
      </c>
      <c r="F4" s="230"/>
      <c r="G4" s="231"/>
    </row>
    <row r="5" spans="1:82" ht="13.5" thickTop="1">
      <c r="A5" s="151"/>
      <c r="G5" s="153"/>
    </row>
    <row r="6" spans="1:82" ht="22.5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  <c r="H6" s="158" t="s">
        <v>74</v>
      </c>
      <c r="I6" s="158" t="s">
        <v>75</v>
      </c>
      <c r="J6" s="158" t="s">
        <v>76</v>
      </c>
      <c r="K6" s="158" t="s">
        <v>77</v>
      </c>
    </row>
    <row r="7" spans="1:82">
      <c r="A7" s="159" t="s">
        <v>78</v>
      </c>
      <c r="B7" s="160" t="s">
        <v>87</v>
      </c>
      <c r="C7" s="161" t="s">
        <v>88</v>
      </c>
      <c r="D7" s="162"/>
      <c r="E7" s="163"/>
      <c r="F7" s="163"/>
      <c r="G7" s="164"/>
      <c r="H7" s="165"/>
      <c r="I7" s="166"/>
      <c r="J7" s="165"/>
      <c r="K7" s="166"/>
      <c r="Q7" s="167">
        <v>1</v>
      </c>
    </row>
    <row r="8" spans="1:82" ht="22.5">
      <c r="A8" s="168">
        <v>1</v>
      </c>
      <c r="B8" s="169" t="s">
        <v>89</v>
      </c>
      <c r="C8" s="170" t="s">
        <v>90</v>
      </c>
      <c r="D8" s="171" t="s">
        <v>91</v>
      </c>
      <c r="E8" s="172">
        <v>9</v>
      </c>
      <c r="F8" s="204"/>
      <c r="G8" s="173">
        <f>E8*F8</f>
        <v>0</v>
      </c>
      <c r="H8" s="174">
        <v>0.17882999999999999</v>
      </c>
      <c r="I8" s="174">
        <f>E8*H8</f>
        <v>1.60947</v>
      </c>
      <c r="J8" s="174">
        <v>0</v>
      </c>
      <c r="K8" s="174">
        <f>E8*J8</f>
        <v>0</v>
      </c>
      <c r="Q8" s="167">
        <v>2</v>
      </c>
      <c r="AA8" s="144">
        <v>1</v>
      </c>
      <c r="AB8" s="144">
        <v>1</v>
      </c>
      <c r="AC8" s="144">
        <v>1</v>
      </c>
      <c r="BB8" s="144">
        <v>1</v>
      </c>
      <c r="BC8" s="144">
        <f>IF(BB8=1,G8,0)</f>
        <v>0</v>
      </c>
      <c r="BD8" s="144">
        <f>IF(BB8=2,G8,0)</f>
        <v>0</v>
      </c>
      <c r="BE8" s="144">
        <f>IF(BB8=3,G8,0)</f>
        <v>0</v>
      </c>
      <c r="BF8" s="144">
        <f>IF(BB8=4,G8,0)</f>
        <v>0</v>
      </c>
      <c r="BG8" s="144">
        <f>IF(BB8=5,G8,0)</f>
        <v>0</v>
      </c>
      <c r="CA8" s="144">
        <v>1</v>
      </c>
      <c r="CB8" s="144">
        <v>1</v>
      </c>
      <c r="CC8" s="167"/>
      <c r="CD8" s="167"/>
    </row>
    <row r="9" spans="1:82">
      <c r="A9" s="175"/>
      <c r="B9" s="176"/>
      <c r="C9" s="225" t="s">
        <v>92</v>
      </c>
      <c r="D9" s="226"/>
      <c r="E9" s="178">
        <v>9</v>
      </c>
      <c r="F9" s="179"/>
      <c r="G9" s="180"/>
      <c r="H9" s="181"/>
      <c r="I9" s="182"/>
      <c r="J9" s="181"/>
      <c r="K9" s="182"/>
      <c r="M9" s="177" t="s">
        <v>92</v>
      </c>
      <c r="O9" s="177"/>
      <c r="Q9" s="167"/>
    </row>
    <row r="10" spans="1:82">
      <c r="A10" s="168">
        <v>2</v>
      </c>
      <c r="B10" s="169" t="s">
        <v>93</v>
      </c>
      <c r="C10" s="170" t="s">
        <v>94</v>
      </c>
      <c r="D10" s="171" t="s">
        <v>91</v>
      </c>
      <c r="E10" s="172">
        <v>6</v>
      </c>
      <c r="F10" s="204"/>
      <c r="G10" s="173">
        <f>E10*F10</f>
        <v>0</v>
      </c>
      <c r="H10" s="174">
        <v>5.2740000000000002E-2</v>
      </c>
      <c r="I10" s="174">
        <f>E10*H10</f>
        <v>0.31644</v>
      </c>
      <c r="J10" s="174">
        <v>0</v>
      </c>
      <c r="K10" s="174">
        <f>E10*J10</f>
        <v>0</v>
      </c>
      <c r="Q10" s="167">
        <v>2</v>
      </c>
      <c r="AA10" s="144">
        <v>1</v>
      </c>
      <c r="AB10" s="144">
        <v>1</v>
      </c>
      <c r="AC10" s="144">
        <v>1</v>
      </c>
      <c r="BB10" s="144">
        <v>1</v>
      </c>
      <c r="BC10" s="144">
        <f>IF(BB10=1,G10,0)</f>
        <v>0</v>
      </c>
      <c r="BD10" s="144">
        <f>IF(BB10=2,G10,0)</f>
        <v>0</v>
      </c>
      <c r="BE10" s="144">
        <f>IF(BB10=3,G10,0)</f>
        <v>0</v>
      </c>
      <c r="BF10" s="144">
        <f>IF(BB10=4,G10,0)</f>
        <v>0</v>
      </c>
      <c r="BG10" s="144">
        <f>IF(BB10=5,G10,0)</f>
        <v>0</v>
      </c>
      <c r="CA10" s="144">
        <v>1</v>
      </c>
      <c r="CB10" s="144">
        <v>1</v>
      </c>
      <c r="CC10" s="167"/>
      <c r="CD10" s="167"/>
    </row>
    <row r="11" spans="1:82">
      <c r="A11" s="175"/>
      <c r="B11" s="176"/>
      <c r="C11" s="225" t="s">
        <v>95</v>
      </c>
      <c r="D11" s="226"/>
      <c r="E11" s="178">
        <v>6</v>
      </c>
      <c r="F11" s="179"/>
      <c r="G11" s="180"/>
      <c r="H11" s="181"/>
      <c r="I11" s="182"/>
      <c r="J11" s="181"/>
      <c r="K11" s="182"/>
      <c r="M11" s="177" t="s">
        <v>95</v>
      </c>
      <c r="O11" s="177"/>
      <c r="Q11" s="167"/>
    </row>
    <row r="12" spans="1:82">
      <c r="A12" s="168">
        <v>3</v>
      </c>
      <c r="B12" s="169" t="s">
        <v>96</v>
      </c>
      <c r="C12" s="170" t="s">
        <v>97</v>
      </c>
      <c r="D12" s="171" t="s">
        <v>98</v>
      </c>
      <c r="E12" s="172">
        <v>1.8</v>
      </c>
      <c r="F12" s="204"/>
      <c r="G12" s="173">
        <f>E12*F12</f>
        <v>0</v>
      </c>
      <c r="H12" s="174">
        <v>9.2979999999999993E-2</v>
      </c>
      <c r="I12" s="174">
        <f>E12*H12</f>
        <v>0.16736399999999999</v>
      </c>
      <c r="J12" s="174">
        <v>0</v>
      </c>
      <c r="K12" s="174">
        <f>E12*J12</f>
        <v>0</v>
      </c>
      <c r="Q12" s="167">
        <v>2</v>
      </c>
      <c r="AA12" s="144">
        <v>1</v>
      </c>
      <c r="AB12" s="144">
        <v>1</v>
      </c>
      <c r="AC12" s="144">
        <v>1</v>
      </c>
      <c r="BB12" s="144">
        <v>1</v>
      </c>
      <c r="BC12" s="144">
        <f>IF(BB12=1,G12,0)</f>
        <v>0</v>
      </c>
      <c r="BD12" s="144">
        <f>IF(BB12=2,G12,0)</f>
        <v>0</v>
      </c>
      <c r="BE12" s="144">
        <f>IF(BB12=3,G12,0)</f>
        <v>0</v>
      </c>
      <c r="BF12" s="144">
        <f>IF(BB12=4,G12,0)</f>
        <v>0</v>
      </c>
      <c r="BG12" s="144">
        <f>IF(BB12=5,G12,0)</f>
        <v>0</v>
      </c>
      <c r="CA12" s="144">
        <v>1</v>
      </c>
      <c r="CB12" s="144">
        <v>1</v>
      </c>
      <c r="CC12" s="167"/>
      <c r="CD12" s="167"/>
    </row>
    <row r="13" spans="1:82">
      <c r="A13" s="175"/>
      <c r="B13" s="176"/>
      <c r="C13" s="225" t="s">
        <v>99</v>
      </c>
      <c r="D13" s="226"/>
      <c r="E13" s="178">
        <v>1.8</v>
      </c>
      <c r="F13" s="179"/>
      <c r="G13" s="180"/>
      <c r="H13" s="181"/>
      <c r="I13" s="182"/>
      <c r="J13" s="181"/>
      <c r="K13" s="182"/>
      <c r="M13" s="177" t="s">
        <v>99</v>
      </c>
      <c r="O13" s="177"/>
      <c r="Q13" s="167"/>
    </row>
    <row r="14" spans="1:82">
      <c r="A14" s="168">
        <v>4</v>
      </c>
      <c r="B14" s="169" t="s">
        <v>100</v>
      </c>
      <c r="C14" s="170" t="s">
        <v>101</v>
      </c>
      <c r="D14" s="171" t="s">
        <v>98</v>
      </c>
      <c r="E14" s="172">
        <v>2.25</v>
      </c>
      <c r="F14" s="204"/>
      <c r="G14" s="173">
        <f>E14*F14</f>
        <v>0</v>
      </c>
      <c r="H14" s="174">
        <v>0.11763</v>
      </c>
      <c r="I14" s="174">
        <f>E14*H14</f>
        <v>0.2646675</v>
      </c>
      <c r="J14" s="174">
        <v>0</v>
      </c>
      <c r="K14" s="174">
        <f>E14*J14</f>
        <v>0</v>
      </c>
      <c r="Q14" s="167">
        <v>2</v>
      </c>
      <c r="AA14" s="144">
        <v>1</v>
      </c>
      <c r="AB14" s="144">
        <v>1</v>
      </c>
      <c r="AC14" s="144">
        <v>1</v>
      </c>
      <c r="BB14" s="144">
        <v>1</v>
      </c>
      <c r="BC14" s="144">
        <f>IF(BB14=1,G14,0)</f>
        <v>0</v>
      </c>
      <c r="BD14" s="144">
        <f>IF(BB14=2,G14,0)</f>
        <v>0</v>
      </c>
      <c r="BE14" s="144">
        <f>IF(BB14=3,G14,0)</f>
        <v>0</v>
      </c>
      <c r="BF14" s="144">
        <f>IF(BB14=4,G14,0)</f>
        <v>0</v>
      </c>
      <c r="BG14" s="144">
        <f>IF(BB14=5,G14,0)</f>
        <v>0</v>
      </c>
      <c r="CA14" s="144">
        <v>1</v>
      </c>
      <c r="CB14" s="144">
        <v>1</v>
      </c>
      <c r="CC14" s="167"/>
      <c r="CD14" s="167"/>
    </row>
    <row r="15" spans="1:82">
      <c r="A15" s="175"/>
      <c r="B15" s="176"/>
      <c r="C15" s="225" t="s">
        <v>102</v>
      </c>
      <c r="D15" s="226"/>
      <c r="E15" s="178">
        <v>2.25</v>
      </c>
      <c r="F15" s="179"/>
      <c r="G15" s="180"/>
      <c r="H15" s="181"/>
      <c r="I15" s="182"/>
      <c r="J15" s="181"/>
      <c r="K15" s="182"/>
      <c r="M15" s="177" t="s">
        <v>102</v>
      </c>
      <c r="O15" s="177"/>
      <c r="Q15" s="167"/>
    </row>
    <row r="16" spans="1:82" ht="22.5">
      <c r="A16" s="168">
        <v>5</v>
      </c>
      <c r="B16" s="169" t="s">
        <v>103</v>
      </c>
      <c r="C16" s="170" t="s">
        <v>104</v>
      </c>
      <c r="D16" s="171" t="s">
        <v>98</v>
      </c>
      <c r="E16" s="172">
        <v>6.46</v>
      </c>
      <c r="F16" s="204"/>
      <c r="G16" s="173">
        <f>E16*F16</f>
        <v>0</v>
      </c>
      <c r="H16" s="174">
        <v>1.8599999999999998E-2</v>
      </c>
      <c r="I16" s="174">
        <f>E16*H16</f>
        <v>0.12015599999999999</v>
      </c>
      <c r="J16" s="174">
        <v>0</v>
      </c>
      <c r="K16" s="174">
        <f>E16*J16</f>
        <v>0</v>
      </c>
      <c r="Q16" s="167">
        <v>2</v>
      </c>
      <c r="AA16" s="144">
        <v>1</v>
      </c>
      <c r="AB16" s="144">
        <v>1</v>
      </c>
      <c r="AC16" s="144">
        <v>1</v>
      </c>
      <c r="BB16" s="144">
        <v>1</v>
      </c>
      <c r="BC16" s="144">
        <f>IF(BB16=1,G16,0)</f>
        <v>0</v>
      </c>
      <c r="BD16" s="144">
        <f>IF(BB16=2,G16,0)</f>
        <v>0</v>
      </c>
      <c r="BE16" s="144">
        <f>IF(BB16=3,G16,0)</f>
        <v>0</v>
      </c>
      <c r="BF16" s="144">
        <f>IF(BB16=4,G16,0)</f>
        <v>0</v>
      </c>
      <c r="BG16" s="144">
        <f>IF(BB16=5,G16,0)</f>
        <v>0</v>
      </c>
      <c r="CA16" s="144">
        <v>1</v>
      </c>
      <c r="CB16" s="144">
        <v>1</v>
      </c>
      <c r="CC16" s="167"/>
      <c r="CD16" s="167"/>
    </row>
    <row r="17" spans="1:82">
      <c r="A17" s="175"/>
      <c r="B17" s="176"/>
      <c r="C17" s="225" t="s">
        <v>105</v>
      </c>
      <c r="D17" s="226"/>
      <c r="E17" s="178">
        <v>6.46</v>
      </c>
      <c r="F17" s="179"/>
      <c r="G17" s="180"/>
      <c r="H17" s="181"/>
      <c r="I17" s="182"/>
      <c r="J17" s="181"/>
      <c r="K17" s="182"/>
      <c r="M17" s="177" t="s">
        <v>105</v>
      </c>
      <c r="O17" s="177"/>
      <c r="Q17" s="167"/>
    </row>
    <row r="18" spans="1:82" ht="22.5">
      <c r="A18" s="168">
        <v>6</v>
      </c>
      <c r="B18" s="169" t="s">
        <v>103</v>
      </c>
      <c r="C18" s="170" t="s">
        <v>104</v>
      </c>
      <c r="D18" s="171" t="s">
        <v>98</v>
      </c>
      <c r="E18" s="172">
        <v>69.467299999999994</v>
      </c>
      <c r="F18" s="204"/>
      <c r="G18" s="173">
        <f>E18*F18</f>
        <v>0</v>
      </c>
      <c r="H18" s="174">
        <v>1.8599999999999998E-2</v>
      </c>
      <c r="I18" s="174">
        <f>E18*H18</f>
        <v>1.2920917799999998</v>
      </c>
      <c r="J18" s="174">
        <v>0</v>
      </c>
      <c r="K18" s="174">
        <f>E18*J18</f>
        <v>0</v>
      </c>
      <c r="Q18" s="167">
        <v>2</v>
      </c>
      <c r="AA18" s="144">
        <v>1</v>
      </c>
      <c r="AB18" s="144">
        <v>1</v>
      </c>
      <c r="AC18" s="144">
        <v>1</v>
      </c>
      <c r="BB18" s="144">
        <v>1</v>
      </c>
      <c r="BC18" s="144">
        <f>IF(BB18=1,G18,0)</f>
        <v>0</v>
      </c>
      <c r="BD18" s="144">
        <f>IF(BB18=2,G18,0)</f>
        <v>0</v>
      </c>
      <c r="BE18" s="144">
        <f>IF(BB18=3,G18,0)</f>
        <v>0</v>
      </c>
      <c r="BF18" s="144">
        <f>IF(BB18=4,G18,0)</f>
        <v>0</v>
      </c>
      <c r="BG18" s="144">
        <f>IF(BB18=5,G18,0)</f>
        <v>0</v>
      </c>
      <c r="CA18" s="144">
        <v>1</v>
      </c>
      <c r="CB18" s="144">
        <v>1</v>
      </c>
      <c r="CC18" s="167"/>
      <c r="CD18" s="167"/>
    </row>
    <row r="19" spans="1:82">
      <c r="A19" s="175"/>
      <c r="B19" s="176"/>
      <c r="C19" s="225" t="s">
        <v>106</v>
      </c>
      <c r="D19" s="226"/>
      <c r="E19" s="178">
        <v>0</v>
      </c>
      <c r="F19" s="179"/>
      <c r="G19" s="180"/>
      <c r="H19" s="181"/>
      <c r="I19" s="182"/>
      <c r="J19" s="181"/>
      <c r="K19" s="182"/>
      <c r="M19" s="177" t="s">
        <v>106</v>
      </c>
      <c r="O19" s="177"/>
      <c r="Q19" s="167"/>
    </row>
    <row r="20" spans="1:82">
      <c r="A20" s="175"/>
      <c r="B20" s="176"/>
      <c r="C20" s="225" t="s">
        <v>107</v>
      </c>
      <c r="D20" s="226"/>
      <c r="E20" s="178">
        <v>0</v>
      </c>
      <c r="F20" s="179"/>
      <c r="G20" s="180"/>
      <c r="H20" s="181"/>
      <c r="I20" s="182"/>
      <c r="J20" s="181"/>
      <c r="K20" s="182"/>
      <c r="M20" s="177" t="s">
        <v>107</v>
      </c>
      <c r="O20" s="177"/>
      <c r="Q20" s="167"/>
    </row>
    <row r="21" spans="1:82">
      <c r="A21" s="175"/>
      <c r="B21" s="176"/>
      <c r="C21" s="225" t="s">
        <v>108</v>
      </c>
      <c r="D21" s="226"/>
      <c r="E21" s="178">
        <v>3.3405</v>
      </c>
      <c r="F21" s="179"/>
      <c r="G21" s="180"/>
      <c r="H21" s="181"/>
      <c r="I21" s="182"/>
      <c r="J21" s="181"/>
      <c r="K21" s="182"/>
      <c r="M21" s="177" t="s">
        <v>108</v>
      </c>
      <c r="O21" s="177"/>
      <c r="Q21" s="167"/>
    </row>
    <row r="22" spans="1:82">
      <c r="A22" s="175"/>
      <c r="B22" s="176"/>
      <c r="C22" s="225" t="s">
        <v>109</v>
      </c>
      <c r="D22" s="226"/>
      <c r="E22" s="178">
        <v>0.76500000000000001</v>
      </c>
      <c r="F22" s="179"/>
      <c r="G22" s="180"/>
      <c r="H22" s="181"/>
      <c r="I22" s="182"/>
      <c r="J22" s="181"/>
      <c r="K22" s="182"/>
      <c r="M22" s="177" t="s">
        <v>109</v>
      </c>
      <c r="O22" s="177"/>
      <c r="Q22" s="167"/>
    </row>
    <row r="23" spans="1:82">
      <c r="A23" s="175"/>
      <c r="B23" s="176"/>
      <c r="C23" s="225" t="s">
        <v>110</v>
      </c>
      <c r="D23" s="226"/>
      <c r="E23" s="178">
        <v>2.7965</v>
      </c>
      <c r="F23" s="179"/>
      <c r="G23" s="180"/>
      <c r="H23" s="181"/>
      <c r="I23" s="182"/>
      <c r="J23" s="181"/>
      <c r="K23" s="182"/>
      <c r="M23" s="177" t="s">
        <v>110</v>
      </c>
      <c r="O23" s="177"/>
      <c r="Q23" s="167"/>
    </row>
    <row r="24" spans="1:82">
      <c r="A24" s="175"/>
      <c r="B24" s="176"/>
      <c r="C24" s="225" t="s">
        <v>111</v>
      </c>
      <c r="D24" s="226"/>
      <c r="E24" s="178">
        <v>5.4119999999999999</v>
      </c>
      <c r="F24" s="179"/>
      <c r="G24" s="180"/>
      <c r="H24" s="181"/>
      <c r="I24" s="182"/>
      <c r="J24" s="181"/>
      <c r="K24" s="182"/>
      <c r="M24" s="177" t="s">
        <v>111</v>
      </c>
      <c r="O24" s="177"/>
      <c r="Q24" s="167"/>
    </row>
    <row r="25" spans="1:82">
      <c r="A25" s="175"/>
      <c r="B25" s="176"/>
      <c r="C25" s="225" t="s">
        <v>112</v>
      </c>
      <c r="D25" s="226"/>
      <c r="E25" s="178">
        <v>0.66</v>
      </c>
      <c r="F25" s="179"/>
      <c r="G25" s="180"/>
      <c r="H25" s="181"/>
      <c r="I25" s="182"/>
      <c r="J25" s="181"/>
      <c r="K25" s="182"/>
      <c r="M25" s="177" t="s">
        <v>112</v>
      </c>
      <c r="O25" s="177"/>
      <c r="Q25" s="167"/>
    </row>
    <row r="26" spans="1:82">
      <c r="A26" s="175"/>
      <c r="B26" s="176"/>
      <c r="C26" s="225" t="s">
        <v>113</v>
      </c>
      <c r="D26" s="226"/>
      <c r="E26" s="178">
        <v>2.1419999999999999</v>
      </c>
      <c r="F26" s="179"/>
      <c r="G26" s="180"/>
      <c r="H26" s="181"/>
      <c r="I26" s="182"/>
      <c r="J26" s="181"/>
      <c r="K26" s="182"/>
      <c r="M26" s="177" t="s">
        <v>113</v>
      </c>
      <c r="O26" s="177"/>
      <c r="Q26" s="167"/>
    </row>
    <row r="27" spans="1:82">
      <c r="A27" s="175"/>
      <c r="B27" s="176"/>
      <c r="C27" s="225" t="s">
        <v>114</v>
      </c>
      <c r="D27" s="226"/>
      <c r="E27" s="178">
        <v>1.9550000000000001</v>
      </c>
      <c r="F27" s="179"/>
      <c r="G27" s="180"/>
      <c r="H27" s="181"/>
      <c r="I27" s="182"/>
      <c r="J27" s="181"/>
      <c r="K27" s="182"/>
      <c r="M27" s="177" t="s">
        <v>114</v>
      </c>
      <c r="O27" s="177"/>
      <c r="Q27" s="167"/>
    </row>
    <row r="28" spans="1:82">
      <c r="A28" s="175"/>
      <c r="B28" s="176"/>
      <c r="C28" s="225" t="s">
        <v>115</v>
      </c>
      <c r="D28" s="226"/>
      <c r="E28" s="178">
        <v>0.66</v>
      </c>
      <c r="F28" s="179"/>
      <c r="G28" s="180"/>
      <c r="H28" s="181"/>
      <c r="I28" s="182"/>
      <c r="J28" s="181"/>
      <c r="K28" s="182"/>
      <c r="M28" s="177" t="s">
        <v>115</v>
      </c>
      <c r="O28" s="177"/>
      <c r="Q28" s="167"/>
    </row>
    <row r="29" spans="1:82">
      <c r="A29" s="175"/>
      <c r="B29" s="176"/>
      <c r="C29" s="225" t="s">
        <v>116</v>
      </c>
      <c r="D29" s="226"/>
      <c r="E29" s="178">
        <v>0.59499999999999997</v>
      </c>
      <c r="F29" s="179"/>
      <c r="G29" s="180"/>
      <c r="H29" s="181"/>
      <c r="I29" s="182"/>
      <c r="J29" s="181"/>
      <c r="K29" s="182"/>
      <c r="M29" s="177" t="s">
        <v>116</v>
      </c>
      <c r="O29" s="177"/>
      <c r="Q29" s="167"/>
    </row>
    <row r="30" spans="1:82">
      <c r="A30" s="175"/>
      <c r="B30" s="176"/>
      <c r="C30" s="225" t="s">
        <v>117</v>
      </c>
      <c r="D30" s="226"/>
      <c r="E30" s="178">
        <v>4.1734999999999998</v>
      </c>
      <c r="F30" s="179"/>
      <c r="G30" s="180"/>
      <c r="H30" s="181"/>
      <c r="I30" s="182"/>
      <c r="J30" s="181"/>
      <c r="K30" s="182"/>
      <c r="M30" s="177" t="s">
        <v>117</v>
      </c>
      <c r="O30" s="177"/>
      <c r="Q30" s="167"/>
    </row>
    <row r="31" spans="1:82">
      <c r="A31" s="175"/>
      <c r="B31" s="176"/>
      <c r="C31" s="225" t="s">
        <v>118</v>
      </c>
      <c r="D31" s="226"/>
      <c r="E31" s="178">
        <v>3.8860000000000001</v>
      </c>
      <c r="F31" s="179"/>
      <c r="G31" s="180"/>
      <c r="H31" s="181"/>
      <c r="I31" s="182"/>
      <c r="J31" s="181"/>
      <c r="K31" s="182"/>
      <c r="M31" s="177" t="s">
        <v>118</v>
      </c>
      <c r="O31" s="177"/>
      <c r="Q31" s="167"/>
    </row>
    <row r="32" spans="1:82">
      <c r="A32" s="175"/>
      <c r="B32" s="176"/>
      <c r="C32" s="225" t="s">
        <v>119</v>
      </c>
      <c r="D32" s="226"/>
      <c r="E32" s="178">
        <v>4.0119999999999996</v>
      </c>
      <c r="F32" s="179"/>
      <c r="G32" s="180"/>
      <c r="H32" s="181"/>
      <c r="I32" s="182"/>
      <c r="J32" s="181"/>
      <c r="K32" s="182"/>
      <c r="M32" s="177" t="s">
        <v>119</v>
      </c>
      <c r="O32" s="177"/>
      <c r="Q32" s="167"/>
    </row>
    <row r="33" spans="1:17">
      <c r="A33" s="175"/>
      <c r="B33" s="176"/>
      <c r="C33" s="225" t="s">
        <v>120</v>
      </c>
      <c r="D33" s="226"/>
      <c r="E33" s="178">
        <v>2.4394999999999998</v>
      </c>
      <c r="F33" s="179"/>
      <c r="G33" s="180"/>
      <c r="H33" s="181"/>
      <c r="I33" s="182"/>
      <c r="J33" s="181"/>
      <c r="K33" s="182"/>
      <c r="M33" s="177" t="s">
        <v>120</v>
      </c>
      <c r="O33" s="177"/>
      <c r="Q33" s="167"/>
    </row>
    <row r="34" spans="1:17">
      <c r="A34" s="175"/>
      <c r="B34" s="176"/>
      <c r="C34" s="225" t="s">
        <v>121</v>
      </c>
      <c r="D34" s="226"/>
      <c r="E34" s="178">
        <v>1.6575</v>
      </c>
      <c r="F34" s="179"/>
      <c r="G34" s="180"/>
      <c r="H34" s="181"/>
      <c r="I34" s="182"/>
      <c r="J34" s="181"/>
      <c r="K34" s="182"/>
      <c r="M34" s="177" t="s">
        <v>121</v>
      </c>
      <c r="O34" s="177"/>
      <c r="Q34" s="167"/>
    </row>
    <row r="35" spans="1:17">
      <c r="A35" s="175"/>
      <c r="B35" s="176"/>
      <c r="C35" s="225" t="s">
        <v>122</v>
      </c>
      <c r="D35" s="226"/>
      <c r="E35" s="178">
        <v>1.6065</v>
      </c>
      <c r="F35" s="179"/>
      <c r="G35" s="180"/>
      <c r="H35" s="181"/>
      <c r="I35" s="182"/>
      <c r="J35" s="181"/>
      <c r="K35" s="182"/>
      <c r="M35" s="177" t="s">
        <v>122</v>
      </c>
      <c r="O35" s="177"/>
      <c r="Q35" s="167"/>
    </row>
    <row r="36" spans="1:17">
      <c r="A36" s="175"/>
      <c r="B36" s="176"/>
      <c r="C36" s="225" t="s">
        <v>123</v>
      </c>
      <c r="D36" s="226"/>
      <c r="E36" s="178">
        <v>2.04</v>
      </c>
      <c r="F36" s="179"/>
      <c r="G36" s="180"/>
      <c r="H36" s="181"/>
      <c r="I36" s="182"/>
      <c r="J36" s="181"/>
      <c r="K36" s="182"/>
      <c r="M36" s="177" t="s">
        <v>123</v>
      </c>
      <c r="O36" s="177"/>
      <c r="Q36" s="167"/>
    </row>
    <row r="37" spans="1:17">
      <c r="A37" s="175"/>
      <c r="B37" s="176"/>
      <c r="C37" s="225" t="s">
        <v>124</v>
      </c>
      <c r="D37" s="226"/>
      <c r="E37" s="178">
        <v>0.84150000000000003</v>
      </c>
      <c r="F37" s="179"/>
      <c r="G37" s="180"/>
      <c r="H37" s="181"/>
      <c r="I37" s="182"/>
      <c r="J37" s="181"/>
      <c r="K37" s="182"/>
      <c r="M37" s="177" t="s">
        <v>124</v>
      </c>
      <c r="O37" s="177"/>
      <c r="Q37" s="167"/>
    </row>
    <row r="38" spans="1:17">
      <c r="A38" s="175"/>
      <c r="B38" s="176"/>
      <c r="C38" s="225" t="s">
        <v>125</v>
      </c>
      <c r="D38" s="226"/>
      <c r="E38" s="178">
        <v>3.8205</v>
      </c>
      <c r="F38" s="179"/>
      <c r="G38" s="180"/>
      <c r="H38" s="181"/>
      <c r="I38" s="182"/>
      <c r="J38" s="181"/>
      <c r="K38" s="182"/>
      <c r="M38" s="177" t="s">
        <v>125</v>
      </c>
      <c r="O38" s="177"/>
      <c r="Q38" s="167"/>
    </row>
    <row r="39" spans="1:17">
      <c r="A39" s="175"/>
      <c r="B39" s="176"/>
      <c r="C39" s="225" t="s">
        <v>126</v>
      </c>
      <c r="D39" s="226"/>
      <c r="E39" s="178">
        <v>1.74</v>
      </c>
      <c r="F39" s="179"/>
      <c r="G39" s="180"/>
      <c r="H39" s="181"/>
      <c r="I39" s="182"/>
      <c r="J39" s="181"/>
      <c r="K39" s="182"/>
      <c r="M39" s="177" t="s">
        <v>126</v>
      </c>
      <c r="O39" s="177"/>
      <c r="Q39" s="167"/>
    </row>
    <row r="40" spans="1:17">
      <c r="A40" s="175"/>
      <c r="B40" s="176"/>
      <c r="C40" s="225" t="s">
        <v>127</v>
      </c>
      <c r="D40" s="226"/>
      <c r="E40" s="178">
        <v>1.258</v>
      </c>
      <c r="F40" s="179"/>
      <c r="G40" s="180"/>
      <c r="H40" s="181"/>
      <c r="I40" s="182"/>
      <c r="J40" s="181"/>
      <c r="K40" s="182"/>
      <c r="M40" s="177" t="s">
        <v>127</v>
      </c>
      <c r="O40" s="177"/>
      <c r="Q40" s="167"/>
    </row>
    <row r="41" spans="1:17">
      <c r="A41" s="175"/>
      <c r="B41" s="176"/>
      <c r="C41" s="225" t="s">
        <v>128</v>
      </c>
      <c r="D41" s="226"/>
      <c r="E41" s="178">
        <v>1.2304999999999999</v>
      </c>
      <c r="F41" s="179"/>
      <c r="G41" s="180"/>
      <c r="H41" s="181"/>
      <c r="I41" s="182"/>
      <c r="J41" s="181"/>
      <c r="K41" s="182"/>
      <c r="M41" s="177" t="s">
        <v>128</v>
      </c>
      <c r="O41" s="177"/>
      <c r="Q41" s="167"/>
    </row>
    <row r="42" spans="1:17">
      <c r="A42" s="175"/>
      <c r="B42" s="176"/>
      <c r="C42" s="225" t="s">
        <v>129</v>
      </c>
      <c r="D42" s="226"/>
      <c r="E42" s="178">
        <v>0.85</v>
      </c>
      <c r="F42" s="179"/>
      <c r="G42" s="180"/>
      <c r="H42" s="181"/>
      <c r="I42" s="182"/>
      <c r="J42" s="181"/>
      <c r="K42" s="182"/>
      <c r="M42" s="177" t="s">
        <v>129</v>
      </c>
      <c r="O42" s="177"/>
      <c r="Q42" s="167"/>
    </row>
    <row r="43" spans="1:17">
      <c r="A43" s="175"/>
      <c r="B43" s="176"/>
      <c r="C43" s="225" t="s">
        <v>130</v>
      </c>
      <c r="D43" s="226"/>
      <c r="E43" s="178">
        <v>1.9125000000000001</v>
      </c>
      <c r="F43" s="179"/>
      <c r="G43" s="180"/>
      <c r="H43" s="181"/>
      <c r="I43" s="182"/>
      <c r="J43" s="181"/>
      <c r="K43" s="182"/>
      <c r="M43" s="177" t="s">
        <v>130</v>
      </c>
      <c r="O43" s="177"/>
      <c r="Q43" s="167"/>
    </row>
    <row r="44" spans="1:17">
      <c r="A44" s="175"/>
      <c r="B44" s="176"/>
      <c r="C44" s="225" t="s">
        <v>131</v>
      </c>
      <c r="D44" s="226"/>
      <c r="E44" s="178">
        <v>3.0345</v>
      </c>
      <c r="F44" s="179"/>
      <c r="G44" s="180"/>
      <c r="H44" s="181"/>
      <c r="I44" s="182"/>
      <c r="J44" s="181"/>
      <c r="K44" s="182"/>
      <c r="M44" s="177" t="s">
        <v>131</v>
      </c>
      <c r="O44" s="177"/>
      <c r="Q44" s="167"/>
    </row>
    <row r="45" spans="1:17">
      <c r="A45" s="175"/>
      <c r="B45" s="176"/>
      <c r="C45" s="225" t="s">
        <v>132</v>
      </c>
      <c r="D45" s="226"/>
      <c r="E45" s="178">
        <v>1.6787000000000001</v>
      </c>
      <c r="F45" s="179"/>
      <c r="G45" s="180"/>
      <c r="H45" s="181"/>
      <c r="I45" s="182"/>
      <c r="J45" s="181"/>
      <c r="K45" s="182"/>
      <c r="M45" s="177" t="s">
        <v>132</v>
      </c>
      <c r="O45" s="177"/>
      <c r="Q45" s="167"/>
    </row>
    <row r="46" spans="1:17">
      <c r="A46" s="175"/>
      <c r="B46" s="176"/>
      <c r="C46" s="225" t="s">
        <v>133</v>
      </c>
      <c r="D46" s="226"/>
      <c r="E46" s="178">
        <v>2.4140000000000001</v>
      </c>
      <c r="F46" s="179"/>
      <c r="G46" s="180"/>
      <c r="H46" s="181"/>
      <c r="I46" s="182"/>
      <c r="J46" s="181"/>
      <c r="K46" s="182"/>
      <c r="M46" s="177" t="s">
        <v>133</v>
      </c>
      <c r="O46" s="177"/>
      <c r="Q46" s="167"/>
    </row>
    <row r="47" spans="1:17">
      <c r="A47" s="175"/>
      <c r="B47" s="176"/>
      <c r="C47" s="225" t="s">
        <v>134</v>
      </c>
      <c r="D47" s="226"/>
      <c r="E47" s="178">
        <v>4.1820000000000004</v>
      </c>
      <c r="F47" s="179"/>
      <c r="G47" s="180"/>
      <c r="H47" s="181"/>
      <c r="I47" s="182"/>
      <c r="J47" s="181"/>
      <c r="K47" s="182"/>
      <c r="M47" s="177" t="s">
        <v>134</v>
      </c>
      <c r="O47" s="177"/>
      <c r="Q47" s="167"/>
    </row>
    <row r="48" spans="1:17">
      <c r="A48" s="175"/>
      <c r="B48" s="176"/>
      <c r="C48" s="225" t="s">
        <v>135</v>
      </c>
      <c r="D48" s="226"/>
      <c r="E48" s="178">
        <v>4.1820000000000004</v>
      </c>
      <c r="F48" s="179"/>
      <c r="G48" s="180"/>
      <c r="H48" s="181"/>
      <c r="I48" s="182"/>
      <c r="J48" s="181"/>
      <c r="K48" s="182"/>
      <c r="M48" s="177" t="s">
        <v>135</v>
      </c>
      <c r="O48" s="177"/>
      <c r="Q48" s="167"/>
    </row>
    <row r="49" spans="1:82">
      <c r="A49" s="175"/>
      <c r="B49" s="176"/>
      <c r="C49" s="225" t="s">
        <v>136</v>
      </c>
      <c r="D49" s="226"/>
      <c r="E49" s="178">
        <v>4.1820000000000004</v>
      </c>
      <c r="F49" s="179"/>
      <c r="G49" s="180"/>
      <c r="H49" s="181"/>
      <c r="I49" s="182"/>
      <c r="J49" s="181"/>
      <c r="K49" s="182"/>
      <c r="M49" s="177" t="s">
        <v>136</v>
      </c>
      <c r="O49" s="177"/>
      <c r="Q49" s="167"/>
    </row>
    <row r="50" spans="1:82">
      <c r="A50" s="168">
        <v>7</v>
      </c>
      <c r="B50" s="169" t="s">
        <v>137</v>
      </c>
      <c r="C50" s="170" t="s">
        <v>138</v>
      </c>
      <c r="D50" s="171" t="s">
        <v>139</v>
      </c>
      <c r="E50" s="172">
        <v>5.2</v>
      </c>
      <c r="F50" s="204"/>
      <c r="G50" s="173">
        <f>E50*F50</f>
        <v>0</v>
      </c>
      <c r="H50" s="174">
        <v>1.0200000000000001E-3</v>
      </c>
      <c r="I50" s="174">
        <f>E50*H50</f>
        <v>5.3040000000000006E-3</v>
      </c>
      <c r="J50" s="174">
        <v>0</v>
      </c>
      <c r="K50" s="174">
        <f>E50*J50</f>
        <v>0</v>
      </c>
      <c r="Q50" s="167">
        <v>2</v>
      </c>
      <c r="AA50" s="144">
        <v>1</v>
      </c>
      <c r="AB50" s="144">
        <v>1</v>
      </c>
      <c r="AC50" s="144">
        <v>1</v>
      </c>
      <c r="BB50" s="144">
        <v>1</v>
      </c>
      <c r="BC50" s="144">
        <f>IF(BB50=1,G50,0)</f>
        <v>0</v>
      </c>
      <c r="BD50" s="144">
        <f>IF(BB50=2,G50,0)</f>
        <v>0</v>
      </c>
      <c r="BE50" s="144">
        <f>IF(BB50=3,G50,0)</f>
        <v>0</v>
      </c>
      <c r="BF50" s="144">
        <f>IF(BB50=4,G50,0)</f>
        <v>0</v>
      </c>
      <c r="BG50" s="144">
        <f>IF(BB50=5,G50,0)</f>
        <v>0</v>
      </c>
      <c r="CA50" s="144">
        <v>1</v>
      </c>
      <c r="CB50" s="144">
        <v>1</v>
      </c>
      <c r="CC50" s="167"/>
      <c r="CD50" s="167"/>
    </row>
    <row r="51" spans="1:82">
      <c r="A51" s="175"/>
      <c r="B51" s="176"/>
      <c r="C51" s="225" t="s">
        <v>140</v>
      </c>
      <c r="D51" s="226"/>
      <c r="E51" s="178">
        <v>2.8</v>
      </c>
      <c r="F51" s="179"/>
      <c r="G51" s="180"/>
      <c r="H51" s="181"/>
      <c r="I51" s="182"/>
      <c r="J51" s="181"/>
      <c r="K51" s="182"/>
      <c r="M51" s="177" t="s">
        <v>140</v>
      </c>
      <c r="O51" s="177"/>
      <c r="Q51" s="167"/>
    </row>
    <row r="52" spans="1:82">
      <c r="A52" s="175"/>
      <c r="B52" s="176"/>
      <c r="C52" s="225" t="s">
        <v>141</v>
      </c>
      <c r="D52" s="226"/>
      <c r="E52" s="178">
        <v>2.4</v>
      </c>
      <c r="F52" s="179"/>
      <c r="G52" s="180"/>
      <c r="H52" s="181"/>
      <c r="I52" s="182"/>
      <c r="J52" s="181"/>
      <c r="K52" s="182"/>
      <c r="M52" s="177" t="s">
        <v>141</v>
      </c>
      <c r="O52" s="177"/>
      <c r="Q52" s="167"/>
    </row>
    <row r="53" spans="1:82">
      <c r="A53" s="183"/>
      <c r="B53" s="184" t="s">
        <v>81</v>
      </c>
      <c r="C53" s="185" t="str">
        <f>CONCATENATE(B7," ",C7)</f>
        <v>3 Svislé a kompletní konstrukce</v>
      </c>
      <c r="D53" s="186"/>
      <c r="E53" s="187"/>
      <c r="F53" s="188"/>
      <c r="G53" s="189">
        <f>SUM(G7:G52)</f>
        <v>0</v>
      </c>
      <c r="H53" s="190"/>
      <c r="I53" s="191">
        <f>SUM(I7:I52)</f>
        <v>3.7754932800000001</v>
      </c>
      <c r="J53" s="190"/>
      <c r="K53" s="191">
        <f>SUM(K7:K52)</f>
        <v>0</v>
      </c>
      <c r="Q53" s="167">
        <v>4</v>
      </c>
      <c r="BC53" s="192">
        <f>SUM(BC7:BC52)</f>
        <v>0</v>
      </c>
      <c r="BD53" s="192">
        <f>SUM(BD7:BD52)</f>
        <v>0</v>
      </c>
      <c r="BE53" s="192">
        <f>SUM(BE7:BE52)</f>
        <v>0</v>
      </c>
      <c r="BF53" s="192">
        <f>SUM(BF7:BF52)</f>
        <v>0</v>
      </c>
      <c r="BG53" s="192">
        <f>SUM(BG7:BG52)</f>
        <v>0</v>
      </c>
    </row>
    <row r="54" spans="1:82">
      <c r="A54" s="159" t="s">
        <v>78</v>
      </c>
      <c r="B54" s="160" t="s">
        <v>142</v>
      </c>
      <c r="C54" s="161" t="s">
        <v>143</v>
      </c>
      <c r="D54" s="162"/>
      <c r="E54" s="163"/>
      <c r="F54" s="163"/>
      <c r="G54" s="164"/>
      <c r="H54" s="165"/>
      <c r="I54" s="166"/>
      <c r="J54" s="165"/>
      <c r="K54" s="166"/>
      <c r="Q54" s="167">
        <v>1</v>
      </c>
    </row>
    <row r="55" spans="1:82">
      <c r="A55" s="168">
        <v>8</v>
      </c>
      <c r="B55" s="169" t="s">
        <v>144</v>
      </c>
      <c r="C55" s="170" t="s">
        <v>145</v>
      </c>
      <c r="D55" s="171" t="s">
        <v>146</v>
      </c>
      <c r="E55" s="172">
        <v>0.14699999999999999</v>
      </c>
      <c r="F55" s="204"/>
      <c r="G55" s="173">
        <f>E55*F55</f>
        <v>0</v>
      </c>
      <c r="H55" s="174">
        <v>2.5251399999999999</v>
      </c>
      <c r="I55" s="174">
        <f>E55*H55</f>
        <v>0.37119557999999997</v>
      </c>
      <c r="J55" s="174">
        <v>0</v>
      </c>
      <c r="K55" s="174">
        <f>E55*J55</f>
        <v>0</v>
      </c>
      <c r="Q55" s="167">
        <v>2</v>
      </c>
      <c r="AA55" s="144">
        <v>1</v>
      </c>
      <c r="AB55" s="144">
        <v>1</v>
      </c>
      <c r="AC55" s="144">
        <v>1</v>
      </c>
      <c r="BB55" s="144">
        <v>1</v>
      </c>
      <c r="BC55" s="144">
        <f>IF(BB55=1,G55,0)</f>
        <v>0</v>
      </c>
      <c r="BD55" s="144">
        <f>IF(BB55=2,G55,0)</f>
        <v>0</v>
      </c>
      <c r="BE55" s="144">
        <f>IF(BB55=3,G55,0)</f>
        <v>0</v>
      </c>
      <c r="BF55" s="144">
        <f>IF(BB55=4,G55,0)</f>
        <v>0</v>
      </c>
      <c r="BG55" s="144">
        <f>IF(BB55=5,G55,0)</f>
        <v>0</v>
      </c>
      <c r="CA55" s="144">
        <v>1</v>
      </c>
      <c r="CB55" s="144">
        <v>1</v>
      </c>
      <c r="CC55" s="167"/>
      <c r="CD55" s="167"/>
    </row>
    <row r="56" spans="1:82">
      <c r="A56" s="175"/>
      <c r="B56" s="176"/>
      <c r="C56" s="225" t="s">
        <v>147</v>
      </c>
      <c r="D56" s="226"/>
      <c r="E56" s="178">
        <v>0.14699999999999999</v>
      </c>
      <c r="F56" s="179"/>
      <c r="G56" s="180"/>
      <c r="H56" s="181"/>
      <c r="I56" s="182"/>
      <c r="J56" s="181"/>
      <c r="K56" s="182"/>
      <c r="M56" s="177" t="s">
        <v>147</v>
      </c>
      <c r="O56" s="177"/>
      <c r="Q56" s="167"/>
    </row>
    <row r="57" spans="1:82">
      <c r="A57" s="168">
        <v>9</v>
      </c>
      <c r="B57" s="169" t="s">
        <v>148</v>
      </c>
      <c r="C57" s="170" t="s">
        <v>149</v>
      </c>
      <c r="D57" s="171" t="s">
        <v>98</v>
      </c>
      <c r="E57" s="172">
        <v>1.5049999999999999</v>
      </c>
      <c r="F57" s="204"/>
      <c r="G57" s="173">
        <f>E57*F57</f>
        <v>0</v>
      </c>
      <c r="H57" s="174">
        <v>1.059E-2</v>
      </c>
      <c r="I57" s="174">
        <f>E57*H57</f>
        <v>1.5937949999999999E-2</v>
      </c>
      <c r="J57" s="174">
        <v>0</v>
      </c>
      <c r="K57" s="174">
        <f>E57*J57</f>
        <v>0</v>
      </c>
      <c r="Q57" s="167">
        <v>2</v>
      </c>
      <c r="AA57" s="144">
        <v>1</v>
      </c>
      <c r="AB57" s="144">
        <v>1</v>
      </c>
      <c r="AC57" s="144">
        <v>1</v>
      </c>
      <c r="BB57" s="144">
        <v>1</v>
      </c>
      <c r="BC57" s="144">
        <f>IF(BB57=1,G57,0)</f>
        <v>0</v>
      </c>
      <c r="BD57" s="144">
        <f>IF(BB57=2,G57,0)</f>
        <v>0</v>
      </c>
      <c r="BE57" s="144">
        <f>IF(BB57=3,G57,0)</f>
        <v>0</v>
      </c>
      <c r="BF57" s="144">
        <f>IF(BB57=4,G57,0)</f>
        <v>0</v>
      </c>
      <c r="BG57" s="144">
        <f>IF(BB57=5,G57,0)</f>
        <v>0</v>
      </c>
      <c r="CA57" s="144">
        <v>1</v>
      </c>
      <c r="CB57" s="144">
        <v>1</v>
      </c>
      <c r="CC57" s="167"/>
      <c r="CD57" s="167"/>
    </row>
    <row r="58" spans="1:82">
      <c r="A58" s="175"/>
      <c r="B58" s="176"/>
      <c r="C58" s="225" t="s">
        <v>150</v>
      </c>
      <c r="D58" s="226"/>
      <c r="E58" s="178">
        <v>0</v>
      </c>
      <c r="F58" s="179"/>
      <c r="G58" s="180"/>
      <c r="H58" s="181"/>
      <c r="I58" s="182"/>
      <c r="J58" s="181"/>
      <c r="K58" s="182"/>
      <c r="M58" s="177" t="s">
        <v>150</v>
      </c>
      <c r="O58" s="177"/>
      <c r="Q58" s="167"/>
    </row>
    <row r="59" spans="1:82">
      <c r="A59" s="175"/>
      <c r="B59" s="176"/>
      <c r="C59" s="225" t="s">
        <v>151</v>
      </c>
      <c r="D59" s="226"/>
      <c r="E59" s="178">
        <v>1.5049999999999999</v>
      </c>
      <c r="F59" s="179"/>
      <c r="G59" s="180"/>
      <c r="H59" s="181"/>
      <c r="I59" s="182"/>
      <c r="J59" s="181"/>
      <c r="K59" s="182"/>
      <c r="M59" s="177" t="s">
        <v>151</v>
      </c>
      <c r="O59" s="177"/>
      <c r="Q59" s="167"/>
    </row>
    <row r="60" spans="1:82" ht="22.5">
      <c r="A60" s="168">
        <v>10</v>
      </c>
      <c r="B60" s="169" t="s">
        <v>152</v>
      </c>
      <c r="C60" s="170" t="s">
        <v>153</v>
      </c>
      <c r="D60" s="171" t="s">
        <v>154</v>
      </c>
      <c r="E60" s="172">
        <v>5.4000000000000003E-3</v>
      </c>
      <c r="F60" s="204"/>
      <c r="G60" s="173">
        <f>E60*F60</f>
        <v>0</v>
      </c>
      <c r="H60" s="174">
        <v>1.0554399999999999</v>
      </c>
      <c r="I60" s="174">
        <f>E60*H60</f>
        <v>5.6993759999999999E-3</v>
      </c>
      <c r="J60" s="174">
        <v>0</v>
      </c>
      <c r="K60" s="174">
        <f>E60*J60</f>
        <v>0</v>
      </c>
      <c r="Q60" s="167">
        <v>2</v>
      </c>
      <c r="AA60" s="144">
        <v>1</v>
      </c>
      <c r="AB60" s="144">
        <v>1</v>
      </c>
      <c r="AC60" s="144">
        <v>1</v>
      </c>
      <c r="BB60" s="144">
        <v>1</v>
      </c>
      <c r="BC60" s="144">
        <f>IF(BB60=1,G60,0)</f>
        <v>0</v>
      </c>
      <c r="BD60" s="144">
        <f>IF(BB60=2,G60,0)</f>
        <v>0</v>
      </c>
      <c r="BE60" s="144">
        <f>IF(BB60=3,G60,0)</f>
        <v>0</v>
      </c>
      <c r="BF60" s="144">
        <f>IF(BB60=4,G60,0)</f>
        <v>0</v>
      </c>
      <c r="BG60" s="144">
        <f>IF(BB60=5,G60,0)</f>
        <v>0</v>
      </c>
      <c r="CA60" s="144">
        <v>1</v>
      </c>
      <c r="CB60" s="144">
        <v>1</v>
      </c>
      <c r="CC60" s="167"/>
      <c r="CD60" s="167"/>
    </row>
    <row r="61" spans="1:82">
      <c r="A61" s="175"/>
      <c r="B61" s="176"/>
      <c r="C61" s="225" t="s">
        <v>155</v>
      </c>
      <c r="D61" s="226"/>
      <c r="E61" s="178">
        <v>5.4000000000000003E-3</v>
      </c>
      <c r="F61" s="179"/>
      <c r="G61" s="180"/>
      <c r="H61" s="181"/>
      <c r="I61" s="182"/>
      <c r="J61" s="181"/>
      <c r="K61" s="182"/>
      <c r="M61" s="177" t="s">
        <v>155</v>
      </c>
      <c r="O61" s="177"/>
      <c r="Q61" s="167"/>
    </row>
    <row r="62" spans="1:82">
      <c r="A62" s="168">
        <v>11</v>
      </c>
      <c r="B62" s="169" t="s">
        <v>156</v>
      </c>
      <c r="C62" s="170" t="s">
        <v>157</v>
      </c>
      <c r="D62" s="171" t="s">
        <v>139</v>
      </c>
      <c r="E62" s="172">
        <v>3.6</v>
      </c>
      <c r="F62" s="204"/>
      <c r="G62" s="173">
        <f>E62*F62</f>
        <v>0</v>
      </c>
      <c r="H62" s="174">
        <v>0.11369</v>
      </c>
      <c r="I62" s="174">
        <f>E62*H62</f>
        <v>0.40928399999999998</v>
      </c>
      <c r="J62" s="174">
        <v>0</v>
      </c>
      <c r="K62" s="174">
        <f>E62*J62</f>
        <v>0</v>
      </c>
      <c r="Q62" s="167">
        <v>2</v>
      </c>
      <c r="AA62" s="144">
        <v>1</v>
      </c>
      <c r="AB62" s="144">
        <v>1</v>
      </c>
      <c r="AC62" s="144">
        <v>1</v>
      </c>
      <c r="BB62" s="144">
        <v>1</v>
      </c>
      <c r="BC62" s="144">
        <f>IF(BB62=1,G62,0)</f>
        <v>0</v>
      </c>
      <c r="BD62" s="144">
        <f>IF(BB62=2,G62,0)</f>
        <v>0</v>
      </c>
      <c r="BE62" s="144">
        <f>IF(BB62=3,G62,0)</f>
        <v>0</v>
      </c>
      <c r="BF62" s="144">
        <f>IF(BB62=4,G62,0)</f>
        <v>0</v>
      </c>
      <c r="BG62" s="144">
        <f>IF(BB62=5,G62,0)</f>
        <v>0</v>
      </c>
      <c r="CA62" s="144">
        <v>1</v>
      </c>
      <c r="CB62" s="144">
        <v>1</v>
      </c>
      <c r="CC62" s="167"/>
      <c r="CD62" s="167"/>
    </row>
    <row r="63" spans="1:82">
      <c r="A63" s="175"/>
      <c r="B63" s="176"/>
      <c r="C63" s="225" t="s">
        <v>158</v>
      </c>
      <c r="D63" s="226"/>
      <c r="E63" s="178">
        <v>3.6</v>
      </c>
      <c r="F63" s="179"/>
      <c r="G63" s="180"/>
      <c r="H63" s="181"/>
      <c r="I63" s="182"/>
      <c r="J63" s="181"/>
      <c r="K63" s="182"/>
      <c r="M63" s="177" t="s">
        <v>158</v>
      </c>
      <c r="O63" s="177"/>
      <c r="Q63" s="167"/>
    </row>
    <row r="64" spans="1:82">
      <c r="A64" s="168">
        <v>12</v>
      </c>
      <c r="B64" s="169" t="s">
        <v>159</v>
      </c>
      <c r="C64" s="170" t="s">
        <v>160</v>
      </c>
      <c r="D64" s="171" t="s">
        <v>98</v>
      </c>
      <c r="E64" s="172">
        <v>1.8125</v>
      </c>
      <c r="F64" s="204"/>
      <c r="G64" s="173">
        <f>E64*F64</f>
        <v>0</v>
      </c>
      <c r="H64" s="174">
        <v>1.6930000000000001E-2</v>
      </c>
      <c r="I64" s="174">
        <f>E64*H64</f>
        <v>3.0685625000000001E-2</v>
      </c>
      <c r="J64" s="174">
        <v>0</v>
      </c>
      <c r="K64" s="174">
        <f>E64*J64</f>
        <v>0</v>
      </c>
      <c r="Q64" s="167">
        <v>2</v>
      </c>
      <c r="AA64" s="144">
        <v>1</v>
      </c>
      <c r="AB64" s="144">
        <v>1</v>
      </c>
      <c r="AC64" s="144">
        <v>1</v>
      </c>
      <c r="BB64" s="144">
        <v>1</v>
      </c>
      <c r="BC64" s="144">
        <f>IF(BB64=1,G64,0)</f>
        <v>0</v>
      </c>
      <c r="BD64" s="144">
        <f>IF(BB64=2,G64,0)</f>
        <v>0</v>
      </c>
      <c r="BE64" s="144">
        <f>IF(BB64=3,G64,0)</f>
        <v>0</v>
      </c>
      <c r="BF64" s="144">
        <f>IF(BB64=4,G64,0)</f>
        <v>0</v>
      </c>
      <c r="BG64" s="144">
        <f>IF(BB64=5,G64,0)</f>
        <v>0</v>
      </c>
      <c r="CA64" s="144">
        <v>1</v>
      </c>
      <c r="CB64" s="144">
        <v>1</v>
      </c>
      <c r="CC64" s="167"/>
      <c r="CD64" s="167"/>
    </row>
    <row r="65" spans="1:82">
      <c r="A65" s="175"/>
      <c r="B65" s="176"/>
      <c r="C65" s="225" t="s">
        <v>161</v>
      </c>
      <c r="D65" s="226"/>
      <c r="E65" s="178">
        <v>1.62</v>
      </c>
      <c r="F65" s="179"/>
      <c r="G65" s="180"/>
      <c r="H65" s="181"/>
      <c r="I65" s="182"/>
      <c r="J65" s="181"/>
      <c r="K65" s="182"/>
      <c r="M65" s="177" t="s">
        <v>161</v>
      </c>
      <c r="O65" s="177"/>
      <c r="Q65" s="167"/>
    </row>
    <row r="66" spans="1:82">
      <c r="A66" s="175"/>
      <c r="B66" s="176"/>
      <c r="C66" s="225" t="s">
        <v>162</v>
      </c>
      <c r="D66" s="226"/>
      <c r="E66" s="178">
        <v>0.1925</v>
      </c>
      <c r="F66" s="179"/>
      <c r="G66" s="180"/>
      <c r="H66" s="181"/>
      <c r="I66" s="182"/>
      <c r="J66" s="181"/>
      <c r="K66" s="182"/>
      <c r="M66" s="177" t="s">
        <v>162</v>
      </c>
      <c r="O66" s="177"/>
      <c r="Q66" s="167"/>
    </row>
    <row r="67" spans="1:82">
      <c r="A67" s="168">
        <v>13</v>
      </c>
      <c r="B67" s="169" t="s">
        <v>163</v>
      </c>
      <c r="C67" s="170" t="s">
        <v>164</v>
      </c>
      <c r="D67" s="171" t="s">
        <v>98</v>
      </c>
      <c r="E67" s="172">
        <v>1.81</v>
      </c>
      <c r="F67" s="204"/>
      <c r="G67" s="173">
        <f>E67*F67</f>
        <v>0</v>
      </c>
      <c r="H67" s="174">
        <v>0</v>
      </c>
      <c r="I67" s="174">
        <f>E67*H67</f>
        <v>0</v>
      </c>
      <c r="J67" s="174">
        <v>0</v>
      </c>
      <c r="K67" s="174">
        <f>E67*J67</f>
        <v>0</v>
      </c>
      <c r="Q67" s="167">
        <v>2</v>
      </c>
      <c r="AA67" s="144">
        <v>1</v>
      </c>
      <c r="AB67" s="144">
        <v>1</v>
      </c>
      <c r="AC67" s="144">
        <v>1</v>
      </c>
      <c r="BB67" s="144">
        <v>1</v>
      </c>
      <c r="BC67" s="144">
        <f>IF(BB67=1,G67,0)</f>
        <v>0</v>
      </c>
      <c r="BD67" s="144">
        <f>IF(BB67=2,G67,0)</f>
        <v>0</v>
      </c>
      <c r="BE67" s="144">
        <f>IF(BB67=3,G67,0)</f>
        <v>0</v>
      </c>
      <c r="BF67" s="144">
        <f>IF(BB67=4,G67,0)</f>
        <v>0</v>
      </c>
      <c r="BG67" s="144">
        <f>IF(BB67=5,G67,0)</f>
        <v>0</v>
      </c>
      <c r="CA67" s="144">
        <v>1</v>
      </c>
      <c r="CB67" s="144">
        <v>1</v>
      </c>
      <c r="CC67" s="167"/>
      <c r="CD67" s="167"/>
    </row>
    <row r="68" spans="1:82">
      <c r="A68" s="183"/>
      <c r="B68" s="184" t="s">
        <v>81</v>
      </c>
      <c r="C68" s="185" t="str">
        <f>CONCATENATE(B54," ",C54)</f>
        <v>4 Vodorovné konstrukce</v>
      </c>
      <c r="D68" s="186"/>
      <c r="E68" s="187"/>
      <c r="F68" s="188"/>
      <c r="G68" s="189">
        <f>SUM(G54:G67)</f>
        <v>0</v>
      </c>
      <c r="H68" s="190"/>
      <c r="I68" s="191">
        <f>SUM(I54:I67)</f>
        <v>0.83280253100000001</v>
      </c>
      <c r="J68" s="190"/>
      <c r="K68" s="191">
        <f>SUM(K54:K67)</f>
        <v>0</v>
      </c>
      <c r="Q68" s="167">
        <v>4</v>
      </c>
      <c r="BC68" s="192">
        <f>SUM(BC54:BC67)</f>
        <v>0</v>
      </c>
      <c r="BD68" s="192">
        <f>SUM(BD54:BD67)</f>
        <v>0</v>
      </c>
      <c r="BE68" s="192">
        <f>SUM(BE54:BE67)</f>
        <v>0</v>
      </c>
      <c r="BF68" s="192">
        <f>SUM(BF54:BF67)</f>
        <v>0</v>
      </c>
      <c r="BG68" s="192">
        <f>SUM(BG54:BG67)</f>
        <v>0</v>
      </c>
    </row>
    <row r="69" spans="1:82">
      <c r="A69" s="159" t="s">
        <v>78</v>
      </c>
      <c r="B69" s="160" t="s">
        <v>165</v>
      </c>
      <c r="C69" s="161" t="s">
        <v>166</v>
      </c>
      <c r="D69" s="162"/>
      <c r="E69" s="163"/>
      <c r="F69" s="163"/>
      <c r="G69" s="164"/>
      <c r="H69" s="165"/>
      <c r="I69" s="166"/>
      <c r="J69" s="165"/>
      <c r="K69" s="166"/>
      <c r="Q69" s="167">
        <v>1</v>
      </c>
    </row>
    <row r="70" spans="1:82">
      <c r="A70" s="168">
        <v>14</v>
      </c>
      <c r="B70" s="169" t="s">
        <v>167</v>
      </c>
      <c r="C70" s="170" t="s">
        <v>168</v>
      </c>
      <c r="D70" s="171" t="s">
        <v>98</v>
      </c>
      <c r="E70" s="172">
        <v>115.095</v>
      </c>
      <c r="F70" s="204"/>
      <c r="G70" s="173">
        <f>E70*F70</f>
        <v>0</v>
      </c>
      <c r="H70" s="174">
        <v>4.0000000000000003E-5</v>
      </c>
      <c r="I70" s="174">
        <f>E70*H70</f>
        <v>4.6037999999999999E-3</v>
      </c>
      <c r="J70" s="174">
        <v>0</v>
      </c>
      <c r="K70" s="174">
        <f>E70*J70</f>
        <v>0</v>
      </c>
      <c r="Q70" s="167">
        <v>2</v>
      </c>
      <c r="AA70" s="144">
        <v>1</v>
      </c>
      <c r="AB70" s="144">
        <v>1</v>
      </c>
      <c r="AC70" s="144">
        <v>1</v>
      </c>
      <c r="BB70" s="144">
        <v>1</v>
      </c>
      <c r="BC70" s="144">
        <f>IF(BB70=1,G70,0)</f>
        <v>0</v>
      </c>
      <c r="BD70" s="144">
        <f>IF(BB70=2,G70,0)</f>
        <v>0</v>
      </c>
      <c r="BE70" s="144">
        <f>IF(BB70=3,G70,0)</f>
        <v>0</v>
      </c>
      <c r="BF70" s="144">
        <f>IF(BB70=4,G70,0)</f>
        <v>0</v>
      </c>
      <c r="BG70" s="144">
        <f>IF(BB70=5,G70,0)</f>
        <v>0</v>
      </c>
      <c r="CA70" s="144">
        <v>1</v>
      </c>
      <c r="CB70" s="144">
        <v>1</v>
      </c>
      <c r="CC70" s="167"/>
      <c r="CD70" s="167"/>
    </row>
    <row r="71" spans="1:82">
      <c r="A71" s="175"/>
      <c r="B71" s="176"/>
      <c r="C71" s="225" t="s">
        <v>169</v>
      </c>
      <c r="D71" s="226"/>
      <c r="E71" s="178">
        <v>0</v>
      </c>
      <c r="F71" s="179"/>
      <c r="G71" s="180"/>
      <c r="H71" s="181"/>
      <c r="I71" s="182"/>
      <c r="J71" s="181"/>
      <c r="K71" s="182"/>
      <c r="M71" s="177" t="s">
        <v>169</v>
      </c>
      <c r="O71" s="177"/>
      <c r="Q71" s="167"/>
    </row>
    <row r="72" spans="1:82">
      <c r="A72" s="175"/>
      <c r="B72" s="176"/>
      <c r="C72" s="225" t="s">
        <v>170</v>
      </c>
      <c r="D72" s="226"/>
      <c r="E72" s="178">
        <v>38.880000000000003</v>
      </c>
      <c r="F72" s="179"/>
      <c r="G72" s="180"/>
      <c r="H72" s="181"/>
      <c r="I72" s="182"/>
      <c r="J72" s="181"/>
      <c r="K72" s="182"/>
      <c r="M72" s="177" t="s">
        <v>170</v>
      </c>
      <c r="O72" s="177"/>
      <c r="Q72" s="167"/>
    </row>
    <row r="73" spans="1:82">
      <c r="A73" s="175"/>
      <c r="B73" s="176"/>
      <c r="C73" s="225" t="s">
        <v>171</v>
      </c>
      <c r="D73" s="226"/>
      <c r="E73" s="178">
        <v>51.75</v>
      </c>
      <c r="F73" s="179"/>
      <c r="G73" s="180"/>
      <c r="H73" s="181"/>
      <c r="I73" s="182"/>
      <c r="J73" s="181"/>
      <c r="K73" s="182"/>
      <c r="M73" s="177" t="s">
        <v>171</v>
      </c>
      <c r="O73" s="177"/>
      <c r="Q73" s="167"/>
    </row>
    <row r="74" spans="1:82">
      <c r="A74" s="175"/>
      <c r="B74" s="176"/>
      <c r="C74" s="225" t="s">
        <v>172</v>
      </c>
      <c r="D74" s="226"/>
      <c r="E74" s="178">
        <v>5.4</v>
      </c>
      <c r="F74" s="179"/>
      <c r="G74" s="180"/>
      <c r="H74" s="181"/>
      <c r="I74" s="182"/>
      <c r="J74" s="181"/>
      <c r="K74" s="182"/>
      <c r="M74" s="177" t="s">
        <v>172</v>
      </c>
      <c r="O74" s="177"/>
      <c r="Q74" s="167"/>
    </row>
    <row r="75" spans="1:82">
      <c r="A75" s="175"/>
      <c r="B75" s="176"/>
      <c r="C75" s="225" t="s">
        <v>173</v>
      </c>
      <c r="D75" s="226"/>
      <c r="E75" s="178">
        <v>1.44</v>
      </c>
      <c r="F75" s="179"/>
      <c r="G75" s="180"/>
      <c r="H75" s="181"/>
      <c r="I75" s="182"/>
      <c r="J75" s="181"/>
      <c r="K75" s="182"/>
      <c r="M75" s="177" t="s">
        <v>173</v>
      </c>
      <c r="O75" s="177"/>
      <c r="Q75" s="167"/>
    </row>
    <row r="76" spans="1:82">
      <c r="A76" s="175"/>
      <c r="B76" s="176"/>
      <c r="C76" s="225" t="s">
        <v>174</v>
      </c>
      <c r="D76" s="226"/>
      <c r="E76" s="178">
        <v>1.35</v>
      </c>
      <c r="F76" s="179"/>
      <c r="G76" s="180"/>
      <c r="H76" s="181"/>
      <c r="I76" s="182"/>
      <c r="J76" s="181"/>
      <c r="K76" s="182"/>
      <c r="M76" s="177" t="s">
        <v>174</v>
      </c>
      <c r="O76" s="177"/>
      <c r="Q76" s="167"/>
    </row>
    <row r="77" spans="1:82">
      <c r="A77" s="175"/>
      <c r="B77" s="176"/>
      <c r="C77" s="225" t="s">
        <v>175</v>
      </c>
      <c r="D77" s="226"/>
      <c r="E77" s="178">
        <v>5.1449999999999996</v>
      </c>
      <c r="F77" s="179"/>
      <c r="G77" s="180"/>
      <c r="H77" s="181"/>
      <c r="I77" s="182"/>
      <c r="J77" s="181"/>
      <c r="K77" s="182"/>
      <c r="M77" s="177" t="s">
        <v>175</v>
      </c>
      <c r="O77" s="177"/>
      <c r="Q77" s="167"/>
    </row>
    <row r="78" spans="1:82">
      <c r="A78" s="175"/>
      <c r="B78" s="176"/>
      <c r="C78" s="225" t="s">
        <v>176</v>
      </c>
      <c r="D78" s="226"/>
      <c r="E78" s="178">
        <v>5.33</v>
      </c>
      <c r="F78" s="179"/>
      <c r="G78" s="180"/>
      <c r="H78" s="181"/>
      <c r="I78" s="182"/>
      <c r="J78" s="181"/>
      <c r="K78" s="182"/>
      <c r="M78" s="177" t="s">
        <v>176</v>
      </c>
      <c r="O78" s="177"/>
      <c r="Q78" s="167"/>
    </row>
    <row r="79" spans="1:82">
      <c r="A79" s="175"/>
      <c r="B79" s="176"/>
      <c r="C79" s="225" t="s">
        <v>177</v>
      </c>
      <c r="D79" s="226"/>
      <c r="E79" s="178">
        <v>5.8</v>
      </c>
      <c r="F79" s="179"/>
      <c r="G79" s="180"/>
      <c r="H79" s="181"/>
      <c r="I79" s="182"/>
      <c r="J79" s="181"/>
      <c r="K79" s="182"/>
      <c r="M79" s="177" t="s">
        <v>177</v>
      </c>
      <c r="O79" s="177"/>
      <c r="Q79" s="167"/>
    </row>
    <row r="80" spans="1:82">
      <c r="A80" s="168">
        <v>15</v>
      </c>
      <c r="B80" s="169" t="s">
        <v>178</v>
      </c>
      <c r="C80" s="170" t="s">
        <v>179</v>
      </c>
      <c r="D80" s="171" t="s">
        <v>91</v>
      </c>
      <c r="E80" s="172">
        <v>30</v>
      </c>
      <c r="F80" s="204"/>
      <c r="G80" s="173">
        <f>E80*F80</f>
        <v>0</v>
      </c>
      <c r="H80" s="174">
        <v>4.5429999999999998E-2</v>
      </c>
      <c r="I80" s="174">
        <f>E80*H80</f>
        <v>1.3629</v>
      </c>
      <c r="J80" s="174">
        <v>0</v>
      </c>
      <c r="K80" s="174">
        <f>E80*J80</f>
        <v>0</v>
      </c>
      <c r="Q80" s="167">
        <v>2</v>
      </c>
      <c r="AA80" s="144">
        <v>1</v>
      </c>
      <c r="AB80" s="144">
        <v>1</v>
      </c>
      <c r="AC80" s="144">
        <v>1</v>
      </c>
      <c r="BB80" s="144">
        <v>1</v>
      </c>
      <c r="BC80" s="144">
        <f>IF(BB80=1,G80,0)</f>
        <v>0</v>
      </c>
      <c r="BD80" s="144">
        <f>IF(BB80=2,G80,0)</f>
        <v>0</v>
      </c>
      <c r="BE80" s="144">
        <f>IF(BB80=3,G80,0)</f>
        <v>0</v>
      </c>
      <c r="BF80" s="144">
        <f>IF(BB80=4,G80,0)</f>
        <v>0</v>
      </c>
      <c r="BG80" s="144">
        <f>IF(BB80=5,G80,0)</f>
        <v>0</v>
      </c>
      <c r="CA80" s="144">
        <v>1</v>
      </c>
      <c r="CB80" s="144">
        <v>1</v>
      </c>
      <c r="CC80" s="167"/>
      <c r="CD80" s="167"/>
    </row>
    <row r="81" spans="1:82">
      <c r="A81" s="175"/>
      <c r="B81" s="176"/>
      <c r="C81" s="225" t="s">
        <v>180</v>
      </c>
      <c r="D81" s="226"/>
      <c r="E81" s="178">
        <v>18</v>
      </c>
      <c r="F81" s="179"/>
      <c r="G81" s="180"/>
      <c r="H81" s="181"/>
      <c r="I81" s="182"/>
      <c r="J81" s="181"/>
      <c r="K81" s="182"/>
      <c r="M81" s="177" t="s">
        <v>180</v>
      </c>
      <c r="O81" s="177"/>
      <c r="Q81" s="167"/>
    </row>
    <row r="82" spans="1:82">
      <c r="A82" s="175"/>
      <c r="B82" s="176"/>
      <c r="C82" s="225" t="s">
        <v>181</v>
      </c>
      <c r="D82" s="226"/>
      <c r="E82" s="178">
        <v>12</v>
      </c>
      <c r="F82" s="179"/>
      <c r="G82" s="180"/>
      <c r="H82" s="181"/>
      <c r="I82" s="182"/>
      <c r="J82" s="181"/>
      <c r="K82" s="182"/>
      <c r="M82" s="177" t="s">
        <v>181</v>
      </c>
      <c r="O82" s="177"/>
      <c r="Q82" s="167"/>
    </row>
    <row r="83" spans="1:82">
      <c r="A83" s="168">
        <v>16</v>
      </c>
      <c r="B83" s="169" t="s">
        <v>182</v>
      </c>
      <c r="C83" s="170" t="s">
        <v>183</v>
      </c>
      <c r="D83" s="171" t="s">
        <v>98</v>
      </c>
      <c r="E83" s="172">
        <v>8.35</v>
      </c>
      <c r="F83" s="204"/>
      <c r="G83" s="173">
        <f>E83*F83</f>
        <v>0</v>
      </c>
      <c r="H83" s="174">
        <v>0.10712000000000001</v>
      </c>
      <c r="I83" s="174">
        <f>E83*H83</f>
        <v>0.89445200000000002</v>
      </c>
      <c r="J83" s="174">
        <v>0</v>
      </c>
      <c r="K83" s="174">
        <f>E83*J83</f>
        <v>0</v>
      </c>
      <c r="Q83" s="167">
        <v>2</v>
      </c>
      <c r="AA83" s="144">
        <v>1</v>
      </c>
      <c r="AB83" s="144">
        <v>1</v>
      </c>
      <c r="AC83" s="144">
        <v>1</v>
      </c>
      <c r="BB83" s="144">
        <v>1</v>
      </c>
      <c r="BC83" s="144">
        <f>IF(BB83=1,G83,0)</f>
        <v>0</v>
      </c>
      <c r="BD83" s="144">
        <f>IF(BB83=2,G83,0)</f>
        <v>0</v>
      </c>
      <c r="BE83" s="144">
        <f>IF(BB83=3,G83,0)</f>
        <v>0</v>
      </c>
      <c r="BF83" s="144">
        <f>IF(BB83=4,G83,0)</f>
        <v>0</v>
      </c>
      <c r="BG83" s="144">
        <f>IF(BB83=5,G83,0)</f>
        <v>0</v>
      </c>
      <c r="CA83" s="144">
        <v>1</v>
      </c>
      <c r="CB83" s="144">
        <v>1</v>
      </c>
      <c r="CC83" s="167"/>
      <c r="CD83" s="167"/>
    </row>
    <row r="84" spans="1:82">
      <c r="A84" s="175"/>
      <c r="B84" s="176"/>
      <c r="C84" s="225" t="s">
        <v>184</v>
      </c>
      <c r="D84" s="226"/>
      <c r="E84" s="178">
        <v>5.85</v>
      </c>
      <c r="F84" s="179"/>
      <c r="G84" s="180"/>
      <c r="H84" s="181"/>
      <c r="I84" s="182"/>
      <c r="J84" s="181"/>
      <c r="K84" s="182"/>
      <c r="M84" s="177" t="s">
        <v>184</v>
      </c>
      <c r="O84" s="177"/>
      <c r="Q84" s="167"/>
    </row>
    <row r="85" spans="1:82">
      <c r="A85" s="175"/>
      <c r="B85" s="176"/>
      <c r="C85" s="225" t="s">
        <v>185</v>
      </c>
      <c r="D85" s="226"/>
      <c r="E85" s="178">
        <v>2.5</v>
      </c>
      <c r="F85" s="179"/>
      <c r="G85" s="180"/>
      <c r="H85" s="181"/>
      <c r="I85" s="182"/>
      <c r="J85" s="181"/>
      <c r="K85" s="182"/>
      <c r="M85" s="177" t="s">
        <v>185</v>
      </c>
      <c r="O85" s="177"/>
      <c r="Q85" s="167"/>
    </row>
    <row r="86" spans="1:82">
      <c r="A86" s="168">
        <v>17</v>
      </c>
      <c r="B86" s="169" t="s">
        <v>186</v>
      </c>
      <c r="C86" s="170" t="s">
        <v>187</v>
      </c>
      <c r="D86" s="171" t="s">
        <v>139</v>
      </c>
      <c r="E86" s="172">
        <v>194</v>
      </c>
      <c r="F86" s="204"/>
      <c r="G86" s="173">
        <f>E86*F86</f>
        <v>0</v>
      </c>
      <c r="H86" s="174">
        <v>4.3099999999999996E-3</v>
      </c>
      <c r="I86" s="174">
        <f>E86*H86</f>
        <v>0.83613999999999988</v>
      </c>
      <c r="J86" s="174">
        <v>0</v>
      </c>
      <c r="K86" s="174">
        <f>E86*J86</f>
        <v>0</v>
      </c>
      <c r="Q86" s="167">
        <v>2</v>
      </c>
      <c r="AA86" s="144">
        <v>1</v>
      </c>
      <c r="AB86" s="144">
        <v>1</v>
      </c>
      <c r="AC86" s="144">
        <v>1</v>
      </c>
      <c r="BB86" s="144">
        <v>1</v>
      </c>
      <c r="BC86" s="144">
        <f>IF(BB86=1,G86,0)</f>
        <v>0</v>
      </c>
      <c r="BD86" s="144">
        <f>IF(BB86=2,G86,0)</f>
        <v>0</v>
      </c>
      <c r="BE86" s="144">
        <f>IF(BB86=3,G86,0)</f>
        <v>0</v>
      </c>
      <c r="BF86" s="144">
        <f>IF(BB86=4,G86,0)</f>
        <v>0</v>
      </c>
      <c r="BG86" s="144">
        <f>IF(BB86=5,G86,0)</f>
        <v>0</v>
      </c>
      <c r="CA86" s="144">
        <v>1</v>
      </c>
      <c r="CB86" s="144">
        <v>1</v>
      </c>
      <c r="CC86" s="167"/>
      <c r="CD86" s="167"/>
    </row>
    <row r="87" spans="1:82">
      <c r="A87" s="175"/>
      <c r="B87" s="176"/>
      <c r="C87" s="225" t="s">
        <v>188</v>
      </c>
      <c r="D87" s="226"/>
      <c r="E87" s="178">
        <v>194</v>
      </c>
      <c r="F87" s="179"/>
      <c r="G87" s="180"/>
      <c r="H87" s="181"/>
      <c r="I87" s="182"/>
      <c r="J87" s="181"/>
      <c r="K87" s="182"/>
      <c r="M87" s="177" t="s">
        <v>188</v>
      </c>
      <c r="O87" s="177"/>
      <c r="Q87" s="167"/>
    </row>
    <row r="88" spans="1:82" ht="22.5">
      <c r="A88" s="168">
        <v>18</v>
      </c>
      <c r="B88" s="169" t="s">
        <v>189</v>
      </c>
      <c r="C88" s="170" t="s">
        <v>190</v>
      </c>
      <c r="D88" s="171" t="s">
        <v>98</v>
      </c>
      <c r="E88" s="172">
        <v>2.5</v>
      </c>
      <c r="F88" s="204"/>
      <c r="G88" s="173">
        <f>E88*F88</f>
        <v>0</v>
      </c>
      <c r="H88" s="174">
        <v>3.6490000000000002E-2</v>
      </c>
      <c r="I88" s="174">
        <f>E88*H88</f>
        <v>9.1225000000000001E-2</v>
      </c>
      <c r="J88" s="174">
        <v>0</v>
      </c>
      <c r="K88" s="174">
        <f>E88*J88</f>
        <v>0</v>
      </c>
      <c r="Q88" s="167">
        <v>2</v>
      </c>
      <c r="AA88" s="144">
        <v>1</v>
      </c>
      <c r="AB88" s="144">
        <v>1</v>
      </c>
      <c r="AC88" s="144">
        <v>1</v>
      </c>
      <c r="BB88" s="144">
        <v>1</v>
      </c>
      <c r="BC88" s="144">
        <f>IF(BB88=1,G88,0)</f>
        <v>0</v>
      </c>
      <c r="BD88" s="144">
        <f>IF(BB88=2,G88,0)</f>
        <v>0</v>
      </c>
      <c r="BE88" s="144">
        <f>IF(BB88=3,G88,0)</f>
        <v>0</v>
      </c>
      <c r="BF88" s="144">
        <f>IF(BB88=4,G88,0)</f>
        <v>0</v>
      </c>
      <c r="BG88" s="144">
        <f>IF(BB88=5,G88,0)</f>
        <v>0</v>
      </c>
      <c r="CA88" s="144">
        <v>1</v>
      </c>
      <c r="CB88" s="144">
        <v>1</v>
      </c>
      <c r="CC88" s="167"/>
      <c r="CD88" s="167"/>
    </row>
    <row r="89" spans="1:82">
      <c r="A89" s="175"/>
      <c r="B89" s="176"/>
      <c r="C89" s="225" t="s">
        <v>191</v>
      </c>
      <c r="D89" s="226"/>
      <c r="E89" s="178">
        <v>2.5</v>
      </c>
      <c r="F89" s="179"/>
      <c r="G89" s="180"/>
      <c r="H89" s="181"/>
      <c r="I89" s="182"/>
      <c r="J89" s="181"/>
      <c r="K89" s="182"/>
      <c r="M89" s="177" t="s">
        <v>191</v>
      </c>
      <c r="O89" s="177"/>
      <c r="Q89" s="167"/>
    </row>
    <row r="90" spans="1:82">
      <c r="A90" s="175"/>
      <c r="B90" s="176"/>
      <c r="C90" s="225" t="s">
        <v>192</v>
      </c>
      <c r="D90" s="226"/>
      <c r="E90" s="178">
        <v>0</v>
      </c>
      <c r="F90" s="179"/>
      <c r="G90" s="180"/>
      <c r="H90" s="181"/>
      <c r="I90" s="182"/>
      <c r="J90" s="181"/>
      <c r="K90" s="182"/>
      <c r="M90" s="177" t="s">
        <v>192</v>
      </c>
      <c r="O90" s="177"/>
      <c r="Q90" s="167"/>
    </row>
    <row r="91" spans="1:82">
      <c r="A91" s="168">
        <v>19</v>
      </c>
      <c r="B91" s="169" t="s">
        <v>193</v>
      </c>
      <c r="C91" s="170" t="s">
        <v>194</v>
      </c>
      <c r="D91" s="171" t="s">
        <v>98</v>
      </c>
      <c r="E91" s="172">
        <v>7.8</v>
      </c>
      <c r="F91" s="204"/>
      <c r="G91" s="173">
        <f>E91*F91</f>
        <v>0</v>
      </c>
      <c r="H91" s="174">
        <v>5.9889999999999999E-2</v>
      </c>
      <c r="I91" s="174">
        <f>E91*H91</f>
        <v>0.467142</v>
      </c>
      <c r="J91" s="174">
        <v>0</v>
      </c>
      <c r="K91" s="174">
        <f>E91*J91</f>
        <v>0</v>
      </c>
      <c r="Q91" s="167">
        <v>2</v>
      </c>
      <c r="AA91" s="144">
        <v>1</v>
      </c>
      <c r="AB91" s="144">
        <v>1</v>
      </c>
      <c r="AC91" s="144">
        <v>1</v>
      </c>
      <c r="BB91" s="144">
        <v>1</v>
      </c>
      <c r="BC91" s="144">
        <f>IF(BB91=1,G91,0)</f>
        <v>0</v>
      </c>
      <c r="BD91" s="144">
        <f>IF(BB91=2,G91,0)</f>
        <v>0</v>
      </c>
      <c r="BE91" s="144">
        <f>IF(BB91=3,G91,0)</f>
        <v>0</v>
      </c>
      <c r="BF91" s="144">
        <f>IF(BB91=4,G91,0)</f>
        <v>0</v>
      </c>
      <c r="BG91" s="144">
        <f>IF(BB91=5,G91,0)</f>
        <v>0</v>
      </c>
      <c r="CA91" s="144">
        <v>1</v>
      </c>
      <c r="CB91" s="144">
        <v>1</v>
      </c>
      <c r="CC91" s="167"/>
      <c r="CD91" s="167"/>
    </row>
    <row r="92" spans="1:82">
      <c r="A92" s="175"/>
      <c r="B92" s="176"/>
      <c r="C92" s="225" t="s">
        <v>195</v>
      </c>
      <c r="D92" s="226"/>
      <c r="E92" s="178">
        <v>7.8</v>
      </c>
      <c r="F92" s="179"/>
      <c r="G92" s="180"/>
      <c r="H92" s="181"/>
      <c r="I92" s="182"/>
      <c r="J92" s="181"/>
      <c r="K92" s="182"/>
      <c r="M92" s="177" t="s">
        <v>195</v>
      </c>
      <c r="O92" s="177"/>
      <c r="Q92" s="167"/>
    </row>
    <row r="93" spans="1:82">
      <c r="A93" s="175"/>
      <c r="B93" s="176"/>
      <c r="C93" s="225" t="s">
        <v>196</v>
      </c>
      <c r="D93" s="226"/>
      <c r="E93" s="178">
        <v>0</v>
      </c>
      <c r="F93" s="179"/>
      <c r="G93" s="180"/>
      <c r="H93" s="181"/>
      <c r="I93" s="182"/>
      <c r="J93" s="181"/>
      <c r="K93" s="182"/>
      <c r="M93" s="177" t="s">
        <v>196</v>
      </c>
      <c r="O93" s="177"/>
      <c r="Q93" s="167"/>
    </row>
    <row r="94" spans="1:82">
      <c r="A94" s="168">
        <v>20</v>
      </c>
      <c r="B94" s="169" t="s">
        <v>197</v>
      </c>
      <c r="C94" s="170" t="s">
        <v>198</v>
      </c>
      <c r="D94" s="171" t="s">
        <v>98</v>
      </c>
      <c r="E94" s="172">
        <v>8.5124999999999993</v>
      </c>
      <c r="F94" s="204"/>
      <c r="G94" s="173">
        <f>E94*F94</f>
        <v>0</v>
      </c>
      <c r="H94" s="174">
        <v>4.5580000000000002E-2</v>
      </c>
      <c r="I94" s="174">
        <f>E94*H94</f>
        <v>0.38799974999999998</v>
      </c>
      <c r="J94" s="174">
        <v>0</v>
      </c>
      <c r="K94" s="174">
        <f>E94*J94</f>
        <v>0</v>
      </c>
      <c r="Q94" s="167">
        <v>2</v>
      </c>
      <c r="AA94" s="144">
        <v>1</v>
      </c>
      <c r="AB94" s="144">
        <v>1</v>
      </c>
      <c r="AC94" s="144">
        <v>1</v>
      </c>
      <c r="BB94" s="144">
        <v>1</v>
      </c>
      <c r="BC94" s="144">
        <f>IF(BB94=1,G94,0)</f>
        <v>0</v>
      </c>
      <c r="BD94" s="144">
        <f>IF(BB94=2,G94,0)</f>
        <v>0</v>
      </c>
      <c r="BE94" s="144">
        <f>IF(BB94=3,G94,0)</f>
        <v>0</v>
      </c>
      <c r="BF94" s="144">
        <f>IF(BB94=4,G94,0)</f>
        <v>0</v>
      </c>
      <c r="BG94" s="144">
        <f>IF(BB94=5,G94,0)</f>
        <v>0</v>
      </c>
      <c r="CA94" s="144">
        <v>1</v>
      </c>
      <c r="CB94" s="144">
        <v>1</v>
      </c>
      <c r="CC94" s="167"/>
      <c r="CD94" s="167"/>
    </row>
    <row r="95" spans="1:82">
      <c r="A95" s="175"/>
      <c r="B95" s="176"/>
      <c r="C95" s="225" t="s">
        <v>199</v>
      </c>
      <c r="D95" s="226"/>
      <c r="E95" s="178">
        <v>0</v>
      </c>
      <c r="F95" s="179"/>
      <c r="G95" s="180"/>
      <c r="H95" s="181"/>
      <c r="I95" s="182"/>
      <c r="J95" s="181"/>
      <c r="K95" s="182"/>
      <c r="M95" s="177" t="s">
        <v>199</v>
      </c>
      <c r="O95" s="177"/>
      <c r="Q95" s="167"/>
    </row>
    <row r="96" spans="1:82">
      <c r="A96" s="175"/>
      <c r="B96" s="176"/>
      <c r="C96" s="225" t="s">
        <v>200</v>
      </c>
      <c r="D96" s="226"/>
      <c r="E96" s="178">
        <v>4.62</v>
      </c>
      <c r="F96" s="179"/>
      <c r="G96" s="180"/>
      <c r="H96" s="181"/>
      <c r="I96" s="182"/>
      <c r="J96" s="181"/>
      <c r="K96" s="182"/>
      <c r="M96" s="177" t="s">
        <v>200</v>
      </c>
      <c r="O96" s="177"/>
      <c r="Q96" s="167"/>
    </row>
    <row r="97" spans="1:82">
      <c r="A97" s="175"/>
      <c r="B97" s="176"/>
      <c r="C97" s="225" t="s">
        <v>201</v>
      </c>
      <c r="D97" s="226"/>
      <c r="E97" s="178">
        <v>0.1125</v>
      </c>
      <c r="F97" s="179"/>
      <c r="G97" s="180"/>
      <c r="H97" s="181"/>
      <c r="I97" s="182"/>
      <c r="J97" s="181"/>
      <c r="K97" s="182"/>
      <c r="M97" s="177" t="s">
        <v>201</v>
      </c>
      <c r="O97" s="177"/>
      <c r="Q97" s="167"/>
    </row>
    <row r="98" spans="1:82">
      <c r="A98" s="175"/>
      <c r="B98" s="176"/>
      <c r="C98" s="225" t="s">
        <v>202</v>
      </c>
      <c r="D98" s="226"/>
      <c r="E98" s="178">
        <v>3.78</v>
      </c>
      <c r="F98" s="179"/>
      <c r="G98" s="180"/>
      <c r="H98" s="181"/>
      <c r="I98" s="182"/>
      <c r="J98" s="181"/>
      <c r="K98" s="182"/>
      <c r="M98" s="177" t="s">
        <v>202</v>
      </c>
      <c r="O98" s="177"/>
      <c r="Q98" s="167"/>
    </row>
    <row r="99" spans="1:82">
      <c r="A99" s="175"/>
      <c r="B99" s="176"/>
      <c r="C99" s="225" t="s">
        <v>203</v>
      </c>
      <c r="D99" s="226"/>
      <c r="E99" s="178">
        <v>0</v>
      </c>
      <c r="F99" s="179"/>
      <c r="G99" s="180"/>
      <c r="H99" s="181"/>
      <c r="I99" s="182"/>
      <c r="J99" s="181"/>
      <c r="K99" s="182"/>
      <c r="M99" s="177" t="s">
        <v>203</v>
      </c>
      <c r="O99" s="177"/>
      <c r="Q99" s="167"/>
    </row>
    <row r="100" spans="1:82">
      <c r="A100" s="183"/>
      <c r="B100" s="184" t="s">
        <v>81</v>
      </c>
      <c r="C100" s="185" t="str">
        <f>CONCATENATE(B69," ",C69)</f>
        <v>61 Upravy povrchů vnitřní</v>
      </c>
      <c r="D100" s="186"/>
      <c r="E100" s="187"/>
      <c r="F100" s="188"/>
      <c r="G100" s="189">
        <f>SUM(G69:G99)</f>
        <v>0</v>
      </c>
      <c r="H100" s="190"/>
      <c r="I100" s="191">
        <f>SUM(I69:I99)</f>
        <v>4.0444625499999995</v>
      </c>
      <c r="J100" s="190"/>
      <c r="K100" s="191">
        <f>SUM(K69:K99)</f>
        <v>0</v>
      </c>
      <c r="Q100" s="167">
        <v>4</v>
      </c>
      <c r="BC100" s="192">
        <f>SUM(BC69:BC99)</f>
        <v>0</v>
      </c>
      <c r="BD100" s="192">
        <f>SUM(BD69:BD99)</f>
        <v>0</v>
      </c>
      <c r="BE100" s="192">
        <f>SUM(BE69:BE99)</f>
        <v>0</v>
      </c>
      <c r="BF100" s="192">
        <f>SUM(BF69:BF99)</f>
        <v>0</v>
      </c>
      <c r="BG100" s="192">
        <f>SUM(BG69:BG99)</f>
        <v>0</v>
      </c>
    </row>
    <row r="101" spans="1:82">
      <c r="A101" s="159" t="s">
        <v>78</v>
      </c>
      <c r="B101" s="160" t="s">
        <v>204</v>
      </c>
      <c r="C101" s="161" t="s">
        <v>205</v>
      </c>
      <c r="D101" s="162"/>
      <c r="E101" s="163"/>
      <c r="F101" s="163"/>
      <c r="G101" s="164"/>
      <c r="H101" s="165"/>
      <c r="I101" s="166"/>
      <c r="J101" s="165"/>
      <c r="K101" s="166"/>
      <c r="Q101" s="167">
        <v>1</v>
      </c>
    </row>
    <row r="102" spans="1:82">
      <c r="A102" s="168">
        <v>21</v>
      </c>
      <c r="B102" s="169" t="s">
        <v>206</v>
      </c>
      <c r="C102" s="170" t="s">
        <v>207</v>
      </c>
      <c r="D102" s="171" t="s">
        <v>146</v>
      </c>
      <c r="E102" s="172">
        <v>5.9955999999999996</v>
      </c>
      <c r="F102" s="204"/>
      <c r="G102" s="173">
        <f>E102*F102</f>
        <v>0</v>
      </c>
      <c r="H102" s="174">
        <v>2.5</v>
      </c>
      <c r="I102" s="174">
        <f>E102*H102</f>
        <v>14.988999999999999</v>
      </c>
      <c r="J102" s="174">
        <v>0</v>
      </c>
      <c r="K102" s="174">
        <f>E102*J102</f>
        <v>0</v>
      </c>
      <c r="Q102" s="167">
        <v>2</v>
      </c>
      <c r="AA102" s="144">
        <v>1</v>
      </c>
      <c r="AB102" s="144">
        <v>1</v>
      </c>
      <c r="AC102" s="144">
        <v>1</v>
      </c>
      <c r="BB102" s="144">
        <v>1</v>
      </c>
      <c r="BC102" s="144">
        <f>IF(BB102=1,G102,0)</f>
        <v>0</v>
      </c>
      <c r="BD102" s="144">
        <f>IF(BB102=2,G102,0)</f>
        <v>0</v>
      </c>
      <c r="BE102" s="144">
        <f>IF(BB102=3,G102,0)</f>
        <v>0</v>
      </c>
      <c r="BF102" s="144">
        <f>IF(BB102=4,G102,0)</f>
        <v>0</v>
      </c>
      <c r="BG102" s="144">
        <f>IF(BB102=5,G102,0)</f>
        <v>0</v>
      </c>
      <c r="CA102" s="144">
        <v>1</v>
      </c>
      <c r="CB102" s="144">
        <v>1</v>
      </c>
      <c r="CC102" s="167"/>
      <c r="CD102" s="167"/>
    </row>
    <row r="103" spans="1:82">
      <c r="A103" s="175"/>
      <c r="B103" s="176"/>
      <c r="C103" s="225" t="s">
        <v>208</v>
      </c>
      <c r="D103" s="226"/>
      <c r="E103" s="178">
        <v>0</v>
      </c>
      <c r="F103" s="179"/>
      <c r="G103" s="180"/>
      <c r="H103" s="181"/>
      <c r="I103" s="182"/>
      <c r="J103" s="181"/>
      <c r="K103" s="182"/>
      <c r="M103" s="177" t="s">
        <v>208</v>
      </c>
      <c r="O103" s="177"/>
      <c r="Q103" s="167"/>
    </row>
    <row r="104" spans="1:82">
      <c r="A104" s="175"/>
      <c r="B104" s="176"/>
      <c r="C104" s="225" t="s">
        <v>209</v>
      </c>
      <c r="D104" s="226"/>
      <c r="E104" s="178">
        <v>0.35370000000000001</v>
      </c>
      <c r="F104" s="179"/>
      <c r="G104" s="180"/>
      <c r="H104" s="181"/>
      <c r="I104" s="182"/>
      <c r="J104" s="181"/>
      <c r="K104" s="182"/>
      <c r="M104" s="177" t="s">
        <v>209</v>
      </c>
      <c r="O104" s="177"/>
      <c r="Q104" s="167"/>
    </row>
    <row r="105" spans="1:82">
      <c r="A105" s="175"/>
      <c r="B105" s="176"/>
      <c r="C105" s="225" t="s">
        <v>210</v>
      </c>
      <c r="D105" s="226"/>
      <c r="E105" s="178">
        <v>1.5299999999999999E-2</v>
      </c>
      <c r="F105" s="179"/>
      <c r="G105" s="180"/>
      <c r="H105" s="181"/>
      <c r="I105" s="182"/>
      <c r="J105" s="181"/>
      <c r="K105" s="182"/>
      <c r="M105" s="177" t="s">
        <v>210</v>
      </c>
      <c r="O105" s="177"/>
      <c r="Q105" s="167"/>
    </row>
    <row r="106" spans="1:82">
      <c r="A106" s="175"/>
      <c r="B106" s="176"/>
      <c r="C106" s="225" t="s">
        <v>211</v>
      </c>
      <c r="D106" s="226"/>
      <c r="E106" s="178">
        <v>0.18540000000000001</v>
      </c>
      <c r="F106" s="179"/>
      <c r="G106" s="180"/>
      <c r="H106" s="181"/>
      <c r="I106" s="182"/>
      <c r="J106" s="181"/>
      <c r="K106" s="182"/>
      <c r="M106" s="177" t="s">
        <v>211</v>
      </c>
      <c r="O106" s="177"/>
      <c r="Q106" s="167"/>
    </row>
    <row r="107" spans="1:82">
      <c r="A107" s="175"/>
      <c r="B107" s="176"/>
      <c r="C107" s="225" t="s">
        <v>212</v>
      </c>
      <c r="D107" s="226"/>
      <c r="E107" s="178">
        <v>0.55530000000000002</v>
      </c>
      <c r="F107" s="179"/>
      <c r="G107" s="180"/>
      <c r="H107" s="181"/>
      <c r="I107" s="182"/>
      <c r="J107" s="181"/>
      <c r="K107" s="182"/>
      <c r="M107" s="177" t="s">
        <v>212</v>
      </c>
      <c r="O107" s="177"/>
      <c r="Q107" s="167"/>
    </row>
    <row r="108" spans="1:82">
      <c r="A108" s="175"/>
      <c r="B108" s="176"/>
      <c r="C108" s="225" t="s">
        <v>213</v>
      </c>
      <c r="D108" s="226"/>
      <c r="E108" s="178">
        <v>0.23580000000000001</v>
      </c>
      <c r="F108" s="179"/>
      <c r="G108" s="180"/>
      <c r="H108" s="181"/>
      <c r="I108" s="182"/>
      <c r="J108" s="181"/>
      <c r="K108" s="182"/>
      <c r="M108" s="177" t="s">
        <v>213</v>
      </c>
      <c r="O108" s="177"/>
      <c r="Q108" s="167"/>
    </row>
    <row r="109" spans="1:82">
      <c r="A109" s="175"/>
      <c r="B109" s="176"/>
      <c r="C109" s="225" t="s">
        <v>214</v>
      </c>
      <c r="D109" s="226"/>
      <c r="E109" s="178">
        <v>8.1000000000000003E-2</v>
      </c>
      <c r="F109" s="179"/>
      <c r="G109" s="180"/>
      <c r="H109" s="181"/>
      <c r="I109" s="182"/>
      <c r="J109" s="181"/>
      <c r="K109" s="182"/>
      <c r="M109" s="177" t="s">
        <v>214</v>
      </c>
      <c r="O109" s="177"/>
      <c r="Q109" s="167"/>
    </row>
    <row r="110" spans="1:82">
      <c r="A110" s="175"/>
      <c r="B110" s="176"/>
      <c r="C110" s="225" t="s">
        <v>215</v>
      </c>
      <c r="D110" s="226"/>
      <c r="E110" s="178">
        <v>0.14849999999999999</v>
      </c>
      <c r="F110" s="179"/>
      <c r="G110" s="180"/>
      <c r="H110" s="181"/>
      <c r="I110" s="182"/>
      <c r="J110" s="181"/>
      <c r="K110" s="182"/>
      <c r="M110" s="177" t="s">
        <v>215</v>
      </c>
      <c r="O110" s="177"/>
      <c r="Q110" s="167"/>
    </row>
    <row r="111" spans="1:82">
      <c r="A111" s="175"/>
      <c r="B111" s="176"/>
      <c r="C111" s="225" t="s">
        <v>216</v>
      </c>
      <c r="D111" s="226"/>
      <c r="E111" s="178">
        <v>0.189</v>
      </c>
      <c r="F111" s="179"/>
      <c r="G111" s="180"/>
      <c r="H111" s="181"/>
      <c r="I111" s="182"/>
      <c r="J111" s="181"/>
      <c r="K111" s="182"/>
      <c r="M111" s="177" t="s">
        <v>216</v>
      </c>
      <c r="O111" s="177"/>
      <c r="Q111" s="167"/>
    </row>
    <row r="112" spans="1:82">
      <c r="A112" s="175"/>
      <c r="B112" s="176"/>
      <c r="C112" s="225" t="s">
        <v>217</v>
      </c>
      <c r="D112" s="226"/>
      <c r="E112" s="178">
        <v>0.27450000000000002</v>
      </c>
      <c r="F112" s="179"/>
      <c r="G112" s="180"/>
      <c r="H112" s="181"/>
      <c r="I112" s="182"/>
      <c r="J112" s="181"/>
      <c r="K112" s="182"/>
      <c r="M112" s="177" t="s">
        <v>217</v>
      </c>
      <c r="O112" s="177"/>
      <c r="Q112" s="167"/>
    </row>
    <row r="113" spans="1:17">
      <c r="A113" s="175"/>
      <c r="B113" s="176"/>
      <c r="C113" s="225" t="s">
        <v>218</v>
      </c>
      <c r="D113" s="226"/>
      <c r="E113" s="178">
        <v>0.18540000000000001</v>
      </c>
      <c r="F113" s="179"/>
      <c r="G113" s="180"/>
      <c r="H113" s="181"/>
      <c r="I113" s="182"/>
      <c r="J113" s="181"/>
      <c r="K113" s="182"/>
      <c r="M113" s="177" t="s">
        <v>218</v>
      </c>
      <c r="O113" s="177"/>
      <c r="Q113" s="167"/>
    </row>
    <row r="114" spans="1:17">
      <c r="A114" s="175"/>
      <c r="B114" s="176"/>
      <c r="C114" s="225" t="s">
        <v>219</v>
      </c>
      <c r="D114" s="226"/>
      <c r="E114" s="178">
        <v>0</v>
      </c>
      <c r="F114" s="179"/>
      <c r="G114" s="180"/>
      <c r="H114" s="181"/>
      <c r="I114" s="182"/>
      <c r="J114" s="181"/>
      <c r="K114" s="182"/>
      <c r="M114" s="177" t="s">
        <v>219</v>
      </c>
      <c r="O114" s="177"/>
      <c r="Q114" s="167"/>
    </row>
    <row r="115" spans="1:17">
      <c r="A115" s="175"/>
      <c r="B115" s="176"/>
      <c r="C115" s="225" t="s">
        <v>220</v>
      </c>
      <c r="D115" s="226"/>
      <c r="E115" s="178">
        <v>0.495</v>
      </c>
      <c r="F115" s="179"/>
      <c r="G115" s="180"/>
      <c r="H115" s="181"/>
      <c r="I115" s="182"/>
      <c r="J115" s="181"/>
      <c r="K115" s="182"/>
      <c r="M115" s="177" t="s">
        <v>220</v>
      </c>
      <c r="O115" s="177"/>
      <c r="Q115" s="167"/>
    </row>
    <row r="116" spans="1:17">
      <c r="A116" s="175"/>
      <c r="B116" s="176"/>
      <c r="C116" s="225" t="s">
        <v>221</v>
      </c>
      <c r="D116" s="226"/>
      <c r="E116" s="178">
        <v>0.1336</v>
      </c>
      <c r="F116" s="179"/>
      <c r="G116" s="180"/>
      <c r="H116" s="181"/>
      <c r="I116" s="182"/>
      <c r="J116" s="181"/>
      <c r="K116" s="182"/>
      <c r="M116" s="177" t="s">
        <v>221</v>
      </c>
      <c r="O116" s="177"/>
      <c r="Q116" s="167"/>
    </row>
    <row r="117" spans="1:17">
      <c r="A117" s="175"/>
      <c r="B117" s="176"/>
      <c r="C117" s="225" t="s">
        <v>222</v>
      </c>
      <c r="D117" s="226"/>
      <c r="E117" s="178">
        <v>7.8299999999999995E-2</v>
      </c>
      <c r="F117" s="179"/>
      <c r="G117" s="180"/>
      <c r="H117" s="181"/>
      <c r="I117" s="182"/>
      <c r="J117" s="181"/>
      <c r="K117" s="182"/>
      <c r="M117" s="177" t="s">
        <v>222</v>
      </c>
      <c r="O117" s="177"/>
      <c r="Q117" s="167"/>
    </row>
    <row r="118" spans="1:17">
      <c r="A118" s="175"/>
      <c r="B118" s="176"/>
      <c r="C118" s="225" t="s">
        <v>223</v>
      </c>
      <c r="D118" s="226"/>
      <c r="E118" s="178">
        <v>0.27900000000000003</v>
      </c>
      <c r="F118" s="179"/>
      <c r="G118" s="180"/>
      <c r="H118" s="181"/>
      <c r="I118" s="182"/>
      <c r="J118" s="181"/>
      <c r="K118" s="182"/>
      <c r="M118" s="177" t="s">
        <v>223</v>
      </c>
      <c r="O118" s="177"/>
      <c r="Q118" s="167"/>
    </row>
    <row r="119" spans="1:17">
      <c r="A119" s="175"/>
      <c r="B119" s="176"/>
      <c r="C119" s="225" t="s">
        <v>224</v>
      </c>
      <c r="D119" s="226"/>
      <c r="E119" s="178">
        <v>0.252</v>
      </c>
      <c r="F119" s="179"/>
      <c r="G119" s="180"/>
      <c r="H119" s="181"/>
      <c r="I119" s="182"/>
      <c r="J119" s="181"/>
      <c r="K119" s="182"/>
      <c r="M119" s="177" t="s">
        <v>224</v>
      </c>
      <c r="O119" s="177"/>
      <c r="Q119" s="167"/>
    </row>
    <row r="120" spans="1:17">
      <c r="A120" s="175"/>
      <c r="B120" s="176"/>
      <c r="C120" s="225" t="s">
        <v>225</v>
      </c>
      <c r="D120" s="226"/>
      <c r="E120" s="178">
        <v>0.13500000000000001</v>
      </c>
      <c r="F120" s="179"/>
      <c r="G120" s="180"/>
      <c r="H120" s="181"/>
      <c r="I120" s="182"/>
      <c r="J120" s="181"/>
      <c r="K120" s="182"/>
      <c r="M120" s="177" t="s">
        <v>225</v>
      </c>
      <c r="O120" s="177"/>
      <c r="Q120" s="167"/>
    </row>
    <row r="121" spans="1:17">
      <c r="A121" s="175"/>
      <c r="B121" s="176"/>
      <c r="C121" s="225" t="s">
        <v>226</v>
      </c>
      <c r="D121" s="226"/>
      <c r="E121" s="178">
        <v>0</v>
      </c>
      <c r="F121" s="179"/>
      <c r="G121" s="180"/>
      <c r="H121" s="181"/>
      <c r="I121" s="182"/>
      <c r="J121" s="181"/>
      <c r="K121" s="182"/>
      <c r="M121" s="177" t="s">
        <v>226</v>
      </c>
      <c r="O121" s="177"/>
      <c r="Q121" s="167"/>
    </row>
    <row r="122" spans="1:17">
      <c r="A122" s="175"/>
      <c r="B122" s="176"/>
      <c r="C122" s="225" t="s">
        <v>227</v>
      </c>
      <c r="D122" s="226"/>
      <c r="E122" s="178">
        <v>0.3765</v>
      </c>
      <c r="F122" s="179"/>
      <c r="G122" s="180"/>
      <c r="H122" s="181"/>
      <c r="I122" s="182"/>
      <c r="J122" s="181"/>
      <c r="K122" s="182"/>
      <c r="M122" s="177" t="s">
        <v>227</v>
      </c>
      <c r="O122" s="177"/>
      <c r="Q122" s="167"/>
    </row>
    <row r="123" spans="1:17">
      <c r="A123" s="175"/>
      <c r="B123" s="176"/>
      <c r="C123" s="225" t="s">
        <v>228</v>
      </c>
      <c r="D123" s="226"/>
      <c r="E123" s="178">
        <v>0.22409999999999999</v>
      </c>
      <c r="F123" s="179"/>
      <c r="G123" s="180"/>
      <c r="H123" s="181"/>
      <c r="I123" s="182"/>
      <c r="J123" s="181"/>
      <c r="K123" s="182"/>
      <c r="M123" s="177" t="s">
        <v>228</v>
      </c>
      <c r="O123" s="177"/>
      <c r="Q123" s="167"/>
    </row>
    <row r="124" spans="1:17">
      <c r="A124" s="175"/>
      <c r="B124" s="176"/>
      <c r="C124" s="225" t="s">
        <v>229</v>
      </c>
      <c r="D124" s="226"/>
      <c r="E124" s="178">
        <v>0</v>
      </c>
      <c r="F124" s="179"/>
      <c r="G124" s="180"/>
      <c r="H124" s="181"/>
      <c r="I124" s="182"/>
      <c r="J124" s="181"/>
      <c r="K124" s="182"/>
      <c r="M124" s="177" t="s">
        <v>229</v>
      </c>
      <c r="O124" s="177"/>
      <c r="Q124" s="167"/>
    </row>
    <row r="125" spans="1:17">
      <c r="A125" s="175"/>
      <c r="B125" s="176"/>
      <c r="C125" s="225" t="s">
        <v>230</v>
      </c>
      <c r="D125" s="226"/>
      <c r="E125" s="178">
        <v>0.30149999999999999</v>
      </c>
      <c r="F125" s="179"/>
      <c r="G125" s="180"/>
      <c r="H125" s="181"/>
      <c r="I125" s="182"/>
      <c r="J125" s="181"/>
      <c r="K125" s="182"/>
      <c r="M125" s="177" t="s">
        <v>230</v>
      </c>
      <c r="O125" s="177"/>
      <c r="Q125" s="167"/>
    </row>
    <row r="126" spans="1:17">
      <c r="A126" s="175"/>
      <c r="B126" s="176"/>
      <c r="C126" s="225" t="s">
        <v>231</v>
      </c>
      <c r="D126" s="226"/>
      <c r="E126" s="178">
        <v>6.3399999999999998E-2</v>
      </c>
      <c r="F126" s="179"/>
      <c r="G126" s="180"/>
      <c r="H126" s="181"/>
      <c r="I126" s="182"/>
      <c r="J126" s="181"/>
      <c r="K126" s="182"/>
      <c r="M126" s="177" t="s">
        <v>231</v>
      </c>
      <c r="O126" s="177"/>
      <c r="Q126" s="167"/>
    </row>
    <row r="127" spans="1:17">
      <c r="A127" s="175"/>
      <c r="B127" s="176"/>
      <c r="C127" s="225" t="s">
        <v>232</v>
      </c>
      <c r="D127" s="226"/>
      <c r="E127" s="178">
        <v>0</v>
      </c>
      <c r="F127" s="179"/>
      <c r="G127" s="180"/>
      <c r="H127" s="181"/>
      <c r="I127" s="182"/>
      <c r="J127" s="181"/>
      <c r="K127" s="182"/>
      <c r="M127" s="177" t="s">
        <v>232</v>
      </c>
      <c r="O127" s="177"/>
      <c r="Q127" s="167"/>
    </row>
    <row r="128" spans="1:17">
      <c r="A128" s="175"/>
      <c r="B128" s="176"/>
      <c r="C128" s="225" t="s">
        <v>233</v>
      </c>
      <c r="D128" s="226"/>
      <c r="E128" s="178">
        <v>0.42749999999999999</v>
      </c>
      <c r="F128" s="179"/>
      <c r="G128" s="180"/>
      <c r="H128" s="181"/>
      <c r="I128" s="182"/>
      <c r="J128" s="181"/>
      <c r="K128" s="182"/>
      <c r="M128" s="177" t="s">
        <v>233</v>
      </c>
      <c r="O128" s="177"/>
      <c r="Q128" s="167"/>
    </row>
    <row r="129" spans="1:82">
      <c r="A129" s="175"/>
      <c r="B129" s="176"/>
      <c r="C129" s="225" t="s">
        <v>234</v>
      </c>
      <c r="D129" s="226"/>
      <c r="E129" s="178">
        <v>0.23400000000000001</v>
      </c>
      <c r="F129" s="179"/>
      <c r="G129" s="180"/>
      <c r="H129" s="181"/>
      <c r="I129" s="182"/>
      <c r="J129" s="181"/>
      <c r="K129" s="182"/>
      <c r="M129" s="177" t="s">
        <v>234</v>
      </c>
      <c r="O129" s="177"/>
      <c r="Q129" s="167"/>
    </row>
    <row r="130" spans="1:82">
      <c r="A130" s="175"/>
      <c r="B130" s="176"/>
      <c r="C130" s="225" t="s">
        <v>235</v>
      </c>
      <c r="D130" s="226"/>
      <c r="E130" s="178">
        <v>0.09</v>
      </c>
      <c r="F130" s="179"/>
      <c r="G130" s="180"/>
      <c r="H130" s="181"/>
      <c r="I130" s="182"/>
      <c r="J130" s="181"/>
      <c r="K130" s="182"/>
      <c r="M130" s="177" t="s">
        <v>235</v>
      </c>
      <c r="O130" s="177"/>
      <c r="Q130" s="167"/>
    </row>
    <row r="131" spans="1:82">
      <c r="A131" s="175"/>
      <c r="B131" s="176"/>
      <c r="C131" s="225" t="s">
        <v>236</v>
      </c>
      <c r="D131" s="226"/>
      <c r="E131" s="178">
        <v>0</v>
      </c>
      <c r="F131" s="179"/>
      <c r="G131" s="180"/>
      <c r="H131" s="181"/>
      <c r="I131" s="182"/>
      <c r="J131" s="181"/>
      <c r="K131" s="182"/>
      <c r="M131" s="177" t="s">
        <v>236</v>
      </c>
      <c r="O131" s="177"/>
      <c r="Q131" s="167"/>
    </row>
    <row r="132" spans="1:82">
      <c r="A132" s="175"/>
      <c r="B132" s="176"/>
      <c r="C132" s="225" t="s">
        <v>237</v>
      </c>
      <c r="D132" s="226"/>
      <c r="E132" s="178">
        <v>0.24299999999999999</v>
      </c>
      <c r="F132" s="179"/>
      <c r="G132" s="180"/>
      <c r="H132" s="181"/>
      <c r="I132" s="182"/>
      <c r="J132" s="181"/>
      <c r="K132" s="182"/>
      <c r="M132" s="177" t="s">
        <v>237</v>
      </c>
      <c r="O132" s="177"/>
      <c r="Q132" s="167"/>
    </row>
    <row r="133" spans="1:82">
      <c r="A133" s="175"/>
      <c r="B133" s="176"/>
      <c r="C133" s="225" t="s">
        <v>238</v>
      </c>
      <c r="D133" s="226"/>
      <c r="E133" s="178">
        <v>0.153</v>
      </c>
      <c r="F133" s="179"/>
      <c r="G133" s="180"/>
      <c r="H133" s="181"/>
      <c r="I133" s="182"/>
      <c r="J133" s="181"/>
      <c r="K133" s="182"/>
      <c r="M133" s="177" t="s">
        <v>238</v>
      </c>
      <c r="O133" s="177"/>
      <c r="Q133" s="167"/>
    </row>
    <row r="134" spans="1:82">
      <c r="A134" s="175"/>
      <c r="B134" s="176"/>
      <c r="C134" s="225" t="s">
        <v>239</v>
      </c>
      <c r="D134" s="226"/>
      <c r="E134" s="178">
        <v>3.15E-2</v>
      </c>
      <c r="F134" s="179"/>
      <c r="G134" s="180"/>
      <c r="H134" s="181"/>
      <c r="I134" s="182"/>
      <c r="J134" s="181"/>
      <c r="K134" s="182"/>
      <c r="M134" s="177" t="s">
        <v>239</v>
      </c>
      <c r="O134" s="177"/>
      <c r="Q134" s="167"/>
    </row>
    <row r="135" spans="1:82">
      <c r="A135" s="175"/>
      <c r="B135" s="176"/>
      <c r="C135" s="225" t="s">
        <v>240</v>
      </c>
      <c r="D135" s="226"/>
      <c r="E135" s="178">
        <v>0</v>
      </c>
      <c r="F135" s="179"/>
      <c r="G135" s="180"/>
      <c r="H135" s="181"/>
      <c r="I135" s="182"/>
      <c r="J135" s="181"/>
      <c r="K135" s="182"/>
      <c r="M135" s="177" t="s">
        <v>240</v>
      </c>
      <c r="O135" s="177"/>
      <c r="Q135" s="167"/>
    </row>
    <row r="136" spans="1:82">
      <c r="A136" s="175"/>
      <c r="B136" s="176"/>
      <c r="C136" s="225" t="s">
        <v>241</v>
      </c>
      <c r="D136" s="226"/>
      <c r="E136" s="178">
        <v>0.25419999999999998</v>
      </c>
      <c r="F136" s="179"/>
      <c r="G136" s="180"/>
      <c r="H136" s="181"/>
      <c r="I136" s="182"/>
      <c r="J136" s="181"/>
      <c r="K136" s="182"/>
      <c r="M136" s="177" t="s">
        <v>241</v>
      </c>
      <c r="O136" s="177"/>
      <c r="Q136" s="167"/>
    </row>
    <row r="137" spans="1:82">
      <c r="A137" s="168">
        <v>22</v>
      </c>
      <c r="B137" s="169" t="s">
        <v>242</v>
      </c>
      <c r="C137" s="170" t="s">
        <v>243</v>
      </c>
      <c r="D137" s="171" t="s">
        <v>146</v>
      </c>
      <c r="E137" s="172">
        <v>5.9955999999999996</v>
      </c>
      <c r="F137" s="204"/>
      <c r="G137" s="173">
        <f>E137*F137</f>
        <v>0</v>
      </c>
      <c r="H137" s="174">
        <v>0</v>
      </c>
      <c r="I137" s="174">
        <f>E137*H137</f>
        <v>0</v>
      </c>
      <c r="J137" s="174">
        <v>0</v>
      </c>
      <c r="K137" s="174">
        <f>E137*J137</f>
        <v>0</v>
      </c>
      <c r="Q137" s="167">
        <v>2</v>
      </c>
      <c r="AA137" s="144">
        <v>1</v>
      </c>
      <c r="AB137" s="144">
        <v>1</v>
      </c>
      <c r="AC137" s="144">
        <v>1</v>
      </c>
      <c r="BB137" s="144">
        <v>1</v>
      </c>
      <c r="BC137" s="144">
        <f>IF(BB137=1,G137,0)</f>
        <v>0</v>
      </c>
      <c r="BD137" s="144">
        <f>IF(BB137=2,G137,0)</f>
        <v>0</v>
      </c>
      <c r="BE137" s="144">
        <f>IF(BB137=3,G137,0)</f>
        <v>0</v>
      </c>
      <c r="BF137" s="144">
        <f>IF(BB137=4,G137,0)</f>
        <v>0</v>
      </c>
      <c r="BG137" s="144">
        <f>IF(BB137=5,G137,0)</f>
        <v>0</v>
      </c>
      <c r="CA137" s="144">
        <v>1</v>
      </c>
      <c r="CB137" s="144">
        <v>1</v>
      </c>
      <c r="CC137" s="167"/>
      <c r="CD137" s="167"/>
    </row>
    <row r="138" spans="1:82" ht="22.5">
      <c r="A138" s="168">
        <v>23</v>
      </c>
      <c r="B138" s="169" t="s">
        <v>244</v>
      </c>
      <c r="C138" s="170" t="s">
        <v>245</v>
      </c>
      <c r="D138" s="171" t="s">
        <v>154</v>
      </c>
      <c r="E138" s="172">
        <v>0.20979999999999999</v>
      </c>
      <c r="F138" s="204"/>
      <c r="G138" s="173">
        <f>E138*F138</f>
        <v>0</v>
      </c>
      <c r="H138" s="174">
        <v>1.0662499999999999</v>
      </c>
      <c r="I138" s="174">
        <f>E138*H138</f>
        <v>0.22369924999999996</v>
      </c>
      <c r="J138" s="174">
        <v>0</v>
      </c>
      <c r="K138" s="174">
        <f>E138*J138</f>
        <v>0</v>
      </c>
      <c r="Q138" s="167">
        <v>2</v>
      </c>
      <c r="AA138" s="144">
        <v>1</v>
      </c>
      <c r="AB138" s="144">
        <v>1</v>
      </c>
      <c r="AC138" s="144">
        <v>1</v>
      </c>
      <c r="BB138" s="144">
        <v>1</v>
      </c>
      <c r="BC138" s="144">
        <f>IF(BB138=1,G138,0)</f>
        <v>0</v>
      </c>
      <c r="BD138" s="144">
        <f>IF(BB138=2,G138,0)</f>
        <v>0</v>
      </c>
      <c r="BE138" s="144">
        <f>IF(BB138=3,G138,0)</f>
        <v>0</v>
      </c>
      <c r="BF138" s="144">
        <f>IF(BB138=4,G138,0)</f>
        <v>0</v>
      </c>
      <c r="BG138" s="144">
        <f>IF(BB138=5,G138,0)</f>
        <v>0</v>
      </c>
      <c r="CA138" s="144">
        <v>1</v>
      </c>
      <c r="CB138" s="144">
        <v>1</v>
      </c>
      <c r="CC138" s="167"/>
      <c r="CD138" s="167"/>
    </row>
    <row r="139" spans="1:82">
      <c r="A139" s="175"/>
      <c r="B139" s="176"/>
      <c r="C139" s="225" t="s">
        <v>246</v>
      </c>
      <c r="D139" s="226"/>
      <c r="E139" s="178">
        <v>0</v>
      </c>
      <c r="F139" s="179"/>
      <c r="G139" s="180"/>
      <c r="H139" s="181"/>
      <c r="I139" s="182"/>
      <c r="J139" s="181"/>
      <c r="K139" s="182"/>
      <c r="M139" s="177" t="s">
        <v>246</v>
      </c>
      <c r="O139" s="177"/>
      <c r="Q139" s="167"/>
    </row>
    <row r="140" spans="1:82">
      <c r="A140" s="175"/>
      <c r="B140" s="176"/>
      <c r="C140" s="225" t="s">
        <v>208</v>
      </c>
      <c r="D140" s="226"/>
      <c r="E140" s="178">
        <v>0</v>
      </c>
      <c r="F140" s="179"/>
      <c r="G140" s="180"/>
      <c r="H140" s="181"/>
      <c r="I140" s="182"/>
      <c r="J140" s="181"/>
      <c r="K140" s="182"/>
      <c r="M140" s="177" t="s">
        <v>208</v>
      </c>
      <c r="O140" s="177"/>
      <c r="Q140" s="167"/>
    </row>
    <row r="141" spans="1:82">
      <c r="A141" s="175"/>
      <c r="B141" s="176"/>
      <c r="C141" s="225" t="s">
        <v>247</v>
      </c>
      <c r="D141" s="226"/>
      <c r="E141" s="178">
        <v>1.26E-2</v>
      </c>
      <c r="F141" s="179"/>
      <c r="G141" s="180"/>
      <c r="H141" s="181"/>
      <c r="I141" s="182"/>
      <c r="J141" s="181"/>
      <c r="K141" s="182"/>
      <c r="M141" s="177" t="s">
        <v>247</v>
      </c>
      <c r="O141" s="177"/>
      <c r="Q141" s="167"/>
    </row>
    <row r="142" spans="1:82">
      <c r="A142" s="175"/>
      <c r="B142" s="176"/>
      <c r="C142" s="225" t="s">
        <v>248</v>
      </c>
      <c r="D142" s="226"/>
      <c r="E142" s="178">
        <v>5.0000000000000001E-4</v>
      </c>
      <c r="F142" s="179"/>
      <c r="G142" s="180"/>
      <c r="H142" s="181"/>
      <c r="I142" s="182"/>
      <c r="J142" s="181"/>
      <c r="K142" s="182"/>
      <c r="M142" s="177" t="s">
        <v>248</v>
      </c>
      <c r="O142" s="177"/>
      <c r="Q142" s="167"/>
    </row>
    <row r="143" spans="1:82">
      <c r="A143" s="175"/>
      <c r="B143" s="176"/>
      <c r="C143" s="225" t="s">
        <v>249</v>
      </c>
      <c r="D143" s="226"/>
      <c r="E143" s="178">
        <v>6.6E-3</v>
      </c>
      <c r="F143" s="179"/>
      <c r="G143" s="180"/>
      <c r="H143" s="181"/>
      <c r="I143" s="182"/>
      <c r="J143" s="181"/>
      <c r="K143" s="182"/>
      <c r="M143" s="177" t="s">
        <v>249</v>
      </c>
      <c r="O143" s="177"/>
      <c r="Q143" s="167"/>
    </row>
    <row r="144" spans="1:82">
      <c r="A144" s="175"/>
      <c r="B144" s="176"/>
      <c r="C144" s="225" t="s">
        <v>250</v>
      </c>
      <c r="D144" s="226"/>
      <c r="E144" s="178">
        <v>1.9699999999999999E-2</v>
      </c>
      <c r="F144" s="179"/>
      <c r="G144" s="180"/>
      <c r="H144" s="181"/>
      <c r="I144" s="182"/>
      <c r="J144" s="181"/>
      <c r="K144" s="182"/>
      <c r="M144" s="177" t="s">
        <v>250</v>
      </c>
      <c r="O144" s="177"/>
      <c r="Q144" s="167"/>
    </row>
    <row r="145" spans="1:17">
      <c r="A145" s="175"/>
      <c r="B145" s="176"/>
      <c r="C145" s="225" t="s">
        <v>251</v>
      </c>
      <c r="D145" s="226"/>
      <c r="E145" s="178">
        <v>8.3999999999999995E-3</v>
      </c>
      <c r="F145" s="179"/>
      <c r="G145" s="180"/>
      <c r="H145" s="181"/>
      <c r="I145" s="182"/>
      <c r="J145" s="181"/>
      <c r="K145" s="182"/>
      <c r="M145" s="177" t="s">
        <v>251</v>
      </c>
      <c r="O145" s="177"/>
      <c r="Q145" s="167"/>
    </row>
    <row r="146" spans="1:17">
      <c r="A146" s="175"/>
      <c r="B146" s="176"/>
      <c r="C146" s="225" t="s">
        <v>252</v>
      </c>
      <c r="D146" s="226"/>
      <c r="E146" s="178">
        <v>2.8999999999999998E-3</v>
      </c>
      <c r="F146" s="179"/>
      <c r="G146" s="180"/>
      <c r="H146" s="181"/>
      <c r="I146" s="182"/>
      <c r="J146" s="181"/>
      <c r="K146" s="182"/>
      <c r="M146" s="177" t="s">
        <v>252</v>
      </c>
      <c r="O146" s="177"/>
      <c r="Q146" s="167"/>
    </row>
    <row r="147" spans="1:17">
      <c r="A147" s="175"/>
      <c r="B147" s="176"/>
      <c r="C147" s="225" t="s">
        <v>253</v>
      </c>
      <c r="D147" s="226"/>
      <c r="E147" s="178">
        <v>5.3E-3</v>
      </c>
      <c r="F147" s="179"/>
      <c r="G147" s="180"/>
      <c r="H147" s="181"/>
      <c r="I147" s="182"/>
      <c r="J147" s="181"/>
      <c r="K147" s="182"/>
      <c r="M147" s="177" t="s">
        <v>253</v>
      </c>
      <c r="O147" s="177"/>
      <c r="Q147" s="167"/>
    </row>
    <row r="148" spans="1:17">
      <c r="A148" s="175"/>
      <c r="B148" s="176"/>
      <c r="C148" s="225" t="s">
        <v>254</v>
      </c>
      <c r="D148" s="226"/>
      <c r="E148" s="178">
        <v>6.7000000000000002E-3</v>
      </c>
      <c r="F148" s="179"/>
      <c r="G148" s="180"/>
      <c r="H148" s="181"/>
      <c r="I148" s="182"/>
      <c r="J148" s="181"/>
      <c r="K148" s="182"/>
      <c r="M148" s="177" t="s">
        <v>254</v>
      </c>
      <c r="O148" s="177"/>
      <c r="Q148" s="167"/>
    </row>
    <row r="149" spans="1:17">
      <c r="A149" s="175"/>
      <c r="B149" s="176"/>
      <c r="C149" s="225" t="s">
        <v>255</v>
      </c>
      <c r="D149" s="226"/>
      <c r="E149" s="178">
        <v>9.7999999999999997E-3</v>
      </c>
      <c r="F149" s="179"/>
      <c r="G149" s="180"/>
      <c r="H149" s="181"/>
      <c r="I149" s="182"/>
      <c r="J149" s="181"/>
      <c r="K149" s="182"/>
      <c r="M149" s="177" t="s">
        <v>255</v>
      </c>
      <c r="O149" s="177"/>
      <c r="Q149" s="167"/>
    </row>
    <row r="150" spans="1:17">
      <c r="A150" s="175"/>
      <c r="B150" s="176"/>
      <c r="C150" s="225" t="s">
        <v>256</v>
      </c>
      <c r="D150" s="226"/>
      <c r="E150" s="178">
        <v>6.6E-3</v>
      </c>
      <c r="F150" s="179"/>
      <c r="G150" s="180"/>
      <c r="H150" s="181"/>
      <c r="I150" s="182"/>
      <c r="J150" s="181"/>
      <c r="K150" s="182"/>
      <c r="M150" s="177" t="s">
        <v>256</v>
      </c>
      <c r="O150" s="177"/>
      <c r="Q150" s="167"/>
    </row>
    <row r="151" spans="1:17">
      <c r="A151" s="175"/>
      <c r="B151" s="176"/>
      <c r="C151" s="225" t="s">
        <v>257</v>
      </c>
      <c r="D151" s="226"/>
      <c r="E151" s="178">
        <v>1.26E-2</v>
      </c>
      <c r="F151" s="179"/>
      <c r="G151" s="180"/>
      <c r="H151" s="181"/>
      <c r="I151" s="182"/>
      <c r="J151" s="181"/>
      <c r="K151" s="182"/>
      <c r="M151" s="177" t="s">
        <v>257</v>
      </c>
      <c r="O151" s="177"/>
      <c r="Q151" s="167"/>
    </row>
    <row r="152" spans="1:17">
      <c r="A152" s="175"/>
      <c r="B152" s="176"/>
      <c r="C152" s="225" t="s">
        <v>258</v>
      </c>
      <c r="D152" s="226"/>
      <c r="E152" s="178">
        <v>5.0000000000000001E-3</v>
      </c>
      <c r="F152" s="179"/>
      <c r="G152" s="180"/>
      <c r="H152" s="181"/>
      <c r="I152" s="182"/>
      <c r="J152" s="181"/>
      <c r="K152" s="182"/>
      <c r="M152" s="177" t="s">
        <v>258</v>
      </c>
      <c r="O152" s="177"/>
      <c r="Q152" s="167"/>
    </row>
    <row r="153" spans="1:17">
      <c r="A153" s="175"/>
      <c r="B153" s="176"/>
      <c r="C153" s="225" t="s">
        <v>259</v>
      </c>
      <c r="D153" s="226"/>
      <c r="E153" s="178">
        <v>4.7000000000000002E-3</v>
      </c>
      <c r="F153" s="179"/>
      <c r="G153" s="180"/>
      <c r="H153" s="181"/>
      <c r="I153" s="182"/>
      <c r="J153" s="181"/>
      <c r="K153" s="182"/>
      <c r="M153" s="177" t="s">
        <v>259</v>
      </c>
      <c r="O153" s="177"/>
      <c r="Q153" s="167"/>
    </row>
    <row r="154" spans="1:17">
      <c r="A154" s="175"/>
      <c r="B154" s="176"/>
      <c r="C154" s="225" t="s">
        <v>260</v>
      </c>
      <c r="D154" s="226"/>
      <c r="E154" s="178">
        <v>2.8E-3</v>
      </c>
      <c r="F154" s="179"/>
      <c r="G154" s="180"/>
      <c r="H154" s="181"/>
      <c r="I154" s="182"/>
      <c r="J154" s="181"/>
      <c r="K154" s="182"/>
      <c r="M154" s="177" t="s">
        <v>260</v>
      </c>
      <c r="O154" s="177"/>
      <c r="Q154" s="167"/>
    </row>
    <row r="155" spans="1:17">
      <c r="A155" s="175"/>
      <c r="B155" s="176"/>
      <c r="C155" s="225" t="s">
        <v>261</v>
      </c>
      <c r="D155" s="226"/>
      <c r="E155" s="178">
        <v>9.9000000000000008E-3</v>
      </c>
      <c r="F155" s="179"/>
      <c r="G155" s="180"/>
      <c r="H155" s="181"/>
      <c r="I155" s="182"/>
      <c r="J155" s="181"/>
      <c r="K155" s="182"/>
      <c r="M155" s="177" t="s">
        <v>261</v>
      </c>
      <c r="O155" s="177"/>
      <c r="Q155" s="167"/>
    </row>
    <row r="156" spans="1:17">
      <c r="A156" s="175"/>
      <c r="B156" s="176"/>
      <c r="C156" s="225" t="s">
        <v>262</v>
      </c>
      <c r="D156" s="226"/>
      <c r="E156" s="178">
        <v>8.9999999999999993E-3</v>
      </c>
      <c r="F156" s="179"/>
      <c r="G156" s="180"/>
      <c r="H156" s="181"/>
      <c r="I156" s="182"/>
      <c r="J156" s="181"/>
      <c r="K156" s="182"/>
      <c r="M156" s="177" t="s">
        <v>262</v>
      </c>
      <c r="O156" s="177"/>
      <c r="Q156" s="167"/>
    </row>
    <row r="157" spans="1:17">
      <c r="A157" s="175"/>
      <c r="B157" s="176"/>
      <c r="C157" s="225" t="s">
        <v>263</v>
      </c>
      <c r="D157" s="226"/>
      <c r="E157" s="178">
        <v>4.7999999999999996E-3</v>
      </c>
      <c r="F157" s="179"/>
      <c r="G157" s="180"/>
      <c r="H157" s="181"/>
      <c r="I157" s="182"/>
      <c r="J157" s="181"/>
      <c r="K157" s="182"/>
      <c r="M157" s="177" t="s">
        <v>263</v>
      </c>
      <c r="O157" s="177"/>
      <c r="Q157" s="167"/>
    </row>
    <row r="158" spans="1:17">
      <c r="A158" s="175"/>
      <c r="B158" s="176"/>
      <c r="C158" s="225" t="s">
        <v>264</v>
      </c>
      <c r="D158" s="226"/>
      <c r="E158" s="178">
        <v>7.4999999999999997E-3</v>
      </c>
      <c r="F158" s="179"/>
      <c r="G158" s="180"/>
      <c r="H158" s="181"/>
      <c r="I158" s="182"/>
      <c r="J158" s="181"/>
      <c r="K158" s="182"/>
      <c r="M158" s="177" t="s">
        <v>264</v>
      </c>
      <c r="O158" s="177"/>
      <c r="Q158" s="167"/>
    </row>
    <row r="159" spans="1:17">
      <c r="A159" s="175"/>
      <c r="B159" s="176"/>
      <c r="C159" s="225" t="s">
        <v>265</v>
      </c>
      <c r="D159" s="226"/>
      <c r="E159" s="178">
        <v>5.8999999999999999E-3</v>
      </c>
      <c r="F159" s="179"/>
      <c r="G159" s="180"/>
      <c r="H159" s="181"/>
      <c r="I159" s="182"/>
      <c r="J159" s="181"/>
      <c r="K159" s="182"/>
      <c r="M159" s="177" t="s">
        <v>265</v>
      </c>
      <c r="O159" s="177"/>
      <c r="Q159" s="167"/>
    </row>
    <row r="160" spans="1:17">
      <c r="A160" s="175"/>
      <c r="B160" s="176"/>
      <c r="C160" s="225" t="s">
        <v>266</v>
      </c>
      <c r="D160" s="226"/>
      <c r="E160" s="178">
        <v>8.0000000000000002E-3</v>
      </c>
      <c r="F160" s="179"/>
      <c r="G160" s="180"/>
      <c r="H160" s="181"/>
      <c r="I160" s="182"/>
      <c r="J160" s="181"/>
      <c r="K160" s="182"/>
      <c r="M160" s="177" t="s">
        <v>266</v>
      </c>
      <c r="O160" s="177"/>
      <c r="Q160" s="167"/>
    </row>
    <row r="161" spans="1:82">
      <c r="A161" s="175"/>
      <c r="B161" s="176"/>
      <c r="C161" s="225" t="s">
        <v>267</v>
      </c>
      <c r="D161" s="226"/>
      <c r="E161" s="178">
        <v>3.5000000000000001E-3</v>
      </c>
      <c r="F161" s="179"/>
      <c r="G161" s="180"/>
      <c r="H161" s="181"/>
      <c r="I161" s="182"/>
      <c r="J161" s="181"/>
      <c r="K161" s="182"/>
      <c r="M161" s="177" t="s">
        <v>267</v>
      </c>
      <c r="O161" s="177"/>
      <c r="Q161" s="167"/>
    </row>
    <row r="162" spans="1:82">
      <c r="A162" s="175"/>
      <c r="B162" s="176"/>
      <c r="C162" s="225" t="s">
        <v>268</v>
      </c>
      <c r="D162" s="226"/>
      <c r="E162" s="178">
        <v>4.0000000000000001E-3</v>
      </c>
      <c r="F162" s="179"/>
      <c r="G162" s="180"/>
      <c r="H162" s="181"/>
      <c r="I162" s="182"/>
      <c r="J162" s="181"/>
      <c r="K162" s="182"/>
      <c r="M162" s="177" t="s">
        <v>268</v>
      </c>
      <c r="O162" s="177"/>
      <c r="Q162" s="167"/>
    </row>
    <row r="163" spans="1:82">
      <c r="A163" s="175"/>
      <c r="B163" s="176"/>
      <c r="C163" s="225" t="s">
        <v>269</v>
      </c>
      <c r="D163" s="226"/>
      <c r="E163" s="178">
        <v>2.3E-3</v>
      </c>
      <c r="F163" s="179"/>
      <c r="G163" s="180"/>
      <c r="H163" s="181"/>
      <c r="I163" s="182"/>
      <c r="J163" s="181"/>
      <c r="K163" s="182"/>
      <c r="M163" s="177" t="s">
        <v>269</v>
      </c>
      <c r="O163" s="177"/>
      <c r="Q163" s="167"/>
    </row>
    <row r="164" spans="1:82">
      <c r="A164" s="175"/>
      <c r="B164" s="176"/>
      <c r="C164" s="225" t="s">
        <v>232</v>
      </c>
      <c r="D164" s="226"/>
      <c r="E164" s="178">
        <v>0</v>
      </c>
      <c r="F164" s="179"/>
      <c r="G164" s="180"/>
      <c r="H164" s="181"/>
      <c r="I164" s="182"/>
      <c r="J164" s="181"/>
      <c r="K164" s="182"/>
      <c r="M164" s="177" t="s">
        <v>232</v>
      </c>
      <c r="O164" s="177"/>
      <c r="Q164" s="167"/>
    </row>
    <row r="165" spans="1:82">
      <c r="A165" s="175"/>
      <c r="B165" s="176"/>
      <c r="C165" s="225" t="s">
        <v>270</v>
      </c>
      <c r="D165" s="226"/>
      <c r="E165" s="178">
        <v>8.0000000000000002E-3</v>
      </c>
      <c r="F165" s="179"/>
      <c r="G165" s="180"/>
      <c r="H165" s="181"/>
      <c r="I165" s="182"/>
      <c r="J165" s="181"/>
      <c r="K165" s="182"/>
      <c r="M165" s="177" t="s">
        <v>270</v>
      </c>
      <c r="O165" s="177"/>
      <c r="Q165" s="167"/>
    </row>
    <row r="166" spans="1:82">
      <c r="A166" s="175"/>
      <c r="B166" s="176"/>
      <c r="C166" s="225" t="s">
        <v>271</v>
      </c>
      <c r="D166" s="226"/>
      <c r="E166" s="178">
        <v>7.1999999999999998E-3</v>
      </c>
      <c r="F166" s="179"/>
      <c r="G166" s="180"/>
      <c r="H166" s="181"/>
      <c r="I166" s="182"/>
      <c r="J166" s="181"/>
      <c r="K166" s="182"/>
      <c r="M166" s="177" t="s">
        <v>271</v>
      </c>
      <c r="O166" s="177"/>
      <c r="Q166" s="167"/>
    </row>
    <row r="167" spans="1:82">
      <c r="A167" s="175"/>
      <c r="B167" s="176"/>
      <c r="C167" s="225" t="s">
        <v>272</v>
      </c>
      <c r="D167" s="226"/>
      <c r="E167" s="178">
        <v>8.3000000000000001E-3</v>
      </c>
      <c r="F167" s="179"/>
      <c r="G167" s="180"/>
      <c r="H167" s="181"/>
      <c r="I167" s="182"/>
      <c r="J167" s="181"/>
      <c r="K167" s="182"/>
      <c r="M167" s="177" t="s">
        <v>272</v>
      </c>
      <c r="O167" s="177"/>
      <c r="Q167" s="167"/>
    </row>
    <row r="168" spans="1:82">
      <c r="A168" s="175"/>
      <c r="B168" s="176"/>
      <c r="C168" s="225" t="s">
        <v>273</v>
      </c>
      <c r="D168" s="226"/>
      <c r="E168" s="178">
        <v>3.2000000000000002E-3</v>
      </c>
      <c r="F168" s="179"/>
      <c r="G168" s="180"/>
      <c r="H168" s="181"/>
      <c r="I168" s="182"/>
      <c r="J168" s="181"/>
      <c r="K168" s="182"/>
      <c r="M168" s="177" t="s">
        <v>273</v>
      </c>
      <c r="O168" s="177"/>
      <c r="Q168" s="167"/>
    </row>
    <row r="169" spans="1:82">
      <c r="A169" s="175"/>
      <c r="B169" s="176"/>
      <c r="C169" s="225" t="s">
        <v>236</v>
      </c>
      <c r="D169" s="226"/>
      <c r="E169" s="178">
        <v>0</v>
      </c>
      <c r="F169" s="179"/>
      <c r="G169" s="180"/>
      <c r="H169" s="181"/>
      <c r="I169" s="182"/>
      <c r="J169" s="181"/>
      <c r="K169" s="182"/>
      <c r="M169" s="177" t="s">
        <v>236</v>
      </c>
      <c r="O169" s="177"/>
      <c r="Q169" s="167"/>
    </row>
    <row r="170" spans="1:82">
      <c r="A170" s="175"/>
      <c r="B170" s="176"/>
      <c r="C170" s="225" t="s">
        <v>274</v>
      </c>
      <c r="D170" s="226"/>
      <c r="E170" s="178">
        <v>8.6E-3</v>
      </c>
      <c r="F170" s="179"/>
      <c r="G170" s="180"/>
      <c r="H170" s="181"/>
      <c r="I170" s="182"/>
      <c r="J170" s="181"/>
      <c r="K170" s="182"/>
      <c r="M170" s="177" t="s">
        <v>274</v>
      </c>
      <c r="O170" s="177"/>
      <c r="Q170" s="167"/>
    </row>
    <row r="171" spans="1:82">
      <c r="A171" s="175"/>
      <c r="B171" s="176"/>
      <c r="C171" s="225" t="s">
        <v>275</v>
      </c>
      <c r="D171" s="226"/>
      <c r="E171" s="178">
        <v>5.4000000000000003E-3</v>
      </c>
      <c r="F171" s="179"/>
      <c r="G171" s="180"/>
      <c r="H171" s="181"/>
      <c r="I171" s="182"/>
      <c r="J171" s="181"/>
      <c r="K171" s="182"/>
      <c r="M171" s="177" t="s">
        <v>275</v>
      </c>
      <c r="O171" s="177"/>
      <c r="Q171" s="167"/>
    </row>
    <row r="172" spans="1:82">
      <c r="A172" s="175"/>
      <c r="B172" s="176"/>
      <c r="C172" s="225" t="s">
        <v>276</v>
      </c>
      <c r="D172" s="226"/>
      <c r="E172" s="178">
        <v>1.1000000000000001E-3</v>
      </c>
      <c r="F172" s="179"/>
      <c r="G172" s="180"/>
      <c r="H172" s="181"/>
      <c r="I172" s="182"/>
      <c r="J172" s="181"/>
      <c r="K172" s="182"/>
      <c r="M172" s="177" t="s">
        <v>276</v>
      </c>
      <c r="O172" s="177"/>
      <c r="Q172" s="167"/>
    </row>
    <row r="173" spans="1:82">
      <c r="A173" s="175"/>
      <c r="B173" s="176"/>
      <c r="C173" s="225" t="s">
        <v>277</v>
      </c>
      <c r="D173" s="226"/>
      <c r="E173" s="178">
        <v>5.7999999999999996E-3</v>
      </c>
      <c r="F173" s="179"/>
      <c r="G173" s="180"/>
      <c r="H173" s="181"/>
      <c r="I173" s="182"/>
      <c r="J173" s="181"/>
      <c r="K173" s="182"/>
      <c r="M173" s="177" t="s">
        <v>277</v>
      </c>
      <c r="O173" s="177"/>
      <c r="Q173" s="167"/>
    </row>
    <row r="174" spans="1:82">
      <c r="A174" s="175"/>
      <c r="B174" s="176"/>
      <c r="C174" s="225" t="s">
        <v>273</v>
      </c>
      <c r="D174" s="226"/>
      <c r="E174" s="178">
        <v>3.2000000000000002E-3</v>
      </c>
      <c r="F174" s="179"/>
      <c r="G174" s="180"/>
      <c r="H174" s="181"/>
      <c r="I174" s="182"/>
      <c r="J174" s="181"/>
      <c r="K174" s="182"/>
      <c r="M174" s="177" t="s">
        <v>273</v>
      </c>
      <c r="O174" s="177"/>
      <c r="Q174" s="167"/>
    </row>
    <row r="175" spans="1:82">
      <c r="A175" s="168">
        <v>24</v>
      </c>
      <c r="B175" s="169" t="s">
        <v>278</v>
      </c>
      <c r="C175" s="170" t="s">
        <v>279</v>
      </c>
      <c r="D175" s="171" t="s">
        <v>146</v>
      </c>
      <c r="E175" s="172">
        <v>1.9984999999999999</v>
      </c>
      <c r="F175" s="204"/>
      <c r="G175" s="173">
        <f>E175*F175</f>
        <v>0</v>
      </c>
      <c r="H175" s="174">
        <v>1.837</v>
      </c>
      <c r="I175" s="174">
        <f>E175*H175</f>
        <v>3.6712444999999998</v>
      </c>
      <c r="J175" s="174">
        <v>0</v>
      </c>
      <c r="K175" s="174">
        <f>E175*J175</f>
        <v>0</v>
      </c>
      <c r="Q175" s="167">
        <v>2</v>
      </c>
      <c r="AA175" s="144">
        <v>1</v>
      </c>
      <c r="AB175" s="144">
        <v>1</v>
      </c>
      <c r="AC175" s="144">
        <v>1</v>
      </c>
      <c r="BB175" s="144">
        <v>1</v>
      </c>
      <c r="BC175" s="144">
        <f>IF(BB175=1,G175,0)</f>
        <v>0</v>
      </c>
      <c r="BD175" s="144">
        <f>IF(BB175=2,G175,0)</f>
        <v>0</v>
      </c>
      <c r="BE175" s="144">
        <f>IF(BB175=3,G175,0)</f>
        <v>0</v>
      </c>
      <c r="BF175" s="144">
        <f>IF(BB175=4,G175,0)</f>
        <v>0</v>
      </c>
      <c r="BG175" s="144">
        <f>IF(BB175=5,G175,0)</f>
        <v>0</v>
      </c>
      <c r="CA175" s="144">
        <v>1</v>
      </c>
      <c r="CB175" s="144">
        <v>1</v>
      </c>
      <c r="CC175" s="167"/>
      <c r="CD175" s="167"/>
    </row>
    <row r="176" spans="1:82">
      <c r="A176" s="175"/>
      <c r="B176" s="176"/>
      <c r="C176" s="225" t="s">
        <v>208</v>
      </c>
      <c r="D176" s="226"/>
      <c r="E176" s="178">
        <v>0</v>
      </c>
      <c r="F176" s="179"/>
      <c r="G176" s="180"/>
      <c r="H176" s="181"/>
      <c r="I176" s="182"/>
      <c r="J176" s="181"/>
      <c r="K176" s="182"/>
      <c r="M176" s="177" t="s">
        <v>208</v>
      </c>
      <c r="O176" s="177"/>
      <c r="Q176" s="167"/>
    </row>
    <row r="177" spans="1:17">
      <c r="A177" s="175"/>
      <c r="B177" s="176"/>
      <c r="C177" s="225" t="s">
        <v>280</v>
      </c>
      <c r="D177" s="226"/>
      <c r="E177" s="178">
        <v>0.1179</v>
      </c>
      <c r="F177" s="179"/>
      <c r="G177" s="180"/>
      <c r="H177" s="181"/>
      <c r="I177" s="182"/>
      <c r="J177" s="181"/>
      <c r="K177" s="182"/>
      <c r="M177" s="177" t="s">
        <v>280</v>
      </c>
      <c r="O177" s="177"/>
      <c r="Q177" s="167"/>
    </row>
    <row r="178" spans="1:17">
      <c r="A178" s="175"/>
      <c r="B178" s="176"/>
      <c r="C178" s="225" t="s">
        <v>281</v>
      </c>
      <c r="D178" s="226"/>
      <c r="E178" s="178">
        <v>5.1000000000000004E-3</v>
      </c>
      <c r="F178" s="179"/>
      <c r="G178" s="180"/>
      <c r="H178" s="181"/>
      <c r="I178" s="182"/>
      <c r="J178" s="181"/>
      <c r="K178" s="182"/>
      <c r="M178" s="177" t="s">
        <v>281</v>
      </c>
      <c r="O178" s="177"/>
      <c r="Q178" s="167"/>
    </row>
    <row r="179" spans="1:17">
      <c r="A179" s="175"/>
      <c r="B179" s="176"/>
      <c r="C179" s="225" t="s">
        <v>282</v>
      </c>
      <c r="D179" s="226"/>
      <c r="E179" s="178">
        <v>6.1800000000000001E-2</v>
      </c>
      <c r="F179" s="179"/>
      <c r="G179" s="180"/>
      <c r="H179" s="181"/>
      <c r="I179" s="182"/>
      <c r="J179" s="181"/>
      <c r="K179" s="182"/>
      <c r="M179" s="177" t="s">
        <v>282</v>
      </c>
      <c r="O179" s="177"/>
      <c r="Q179" s="167"/>
    </row>
    <row r="180" spans="1:17">
      <c r="A180" s="175"/>
      <c r="B180" s="176"/>
      <c r="C180" s="225" t="s">
        <v>283</v>
      </c>
      <c r="D180" s="226"/>
      <c r="E180" s="178">
        <v>0.18509999999999999</v>
      </c>
      <c r="F180" s="179"/>
      <c r="G180" s="180"/>
      <c r="H180" s="181"/>
      <c r="I180" s="182"/>
      <c r="J180" s="181"/>
      <c r="K180" s="182"/>
      <c r="M180" s="177" t="s">
        <v>283</v>
      </c>
      <c r="O180" s="177"/>
      <c r="Q180" s="167"/>
    </row>
    <row r="181" spans="1:17">
      <c r="A181" s="175"/>
      <c r="B181" s="176"/>
      <c r="C181" s="225" t="s">
        <v>284</v>
      </c>
      <c r="D181" s="226"/>
      <c r="E181" s="178">
        <v>7.8600000000000003E-2</v>
      </c>
      <c r="F181" s="179"/>
      <c r="G181" s="180"/>
      <c r="H181" s="181"/>
      <c r="I181" s="182"/>
      <c r="J181" s="181"/>
      <c r="K181" s="182"/>
      <c r="M181" s="177" t="s">
        <v>284</v>
      </c>
      <c r="O181" s="177"/>
      <c r="Q181" s="167"/>
    </row>
    <row r="182" spans="1:17">
      <c r="A182" s="175"/>
      <c r="B182" s="176"/>
      <c r="C182" s="225" t="s">
        <v>285</v>
      </c>
      <c r="D182" s="226"/>
      <c r="E182" s="178">
        <v>2.7E-2</v>
      </c>
      <c r="F182" s="179"/>
      <c r="G182" s="180"/>
      <c r="H182" s="181"/>
      <c r="I182" s="182"/>
      <c r="J182" s="181"/>
      <c r="K182" s="182"/>
      <c r="M182" s="177" t="s">
        <v>285</v>
      </c>
      <c r="O182" s="177"/>
      <c r="Q182" s="167"/>
    </row>
    <row r="183" spans="1:17">
      <c r="A183" s="175"/>
      <c r="B183" s="176"/>
      <c r="C183" s="225" t="s">
        <v>286</v>
      </c>
      <c r="D183" s="226"/>
      <c r="E183" s="178">
        <v>4.9500000000000002E-2</v>
      </c>
      <c r="F183" s="179"/>
      <c r="G183" s="180"/>
      <c r="H183" s="181"/>
      <c r="I183" s="182"/>
      <c r="J183" s="181"/>
      <c r="K183" s="182"/>
      <c r="M183" s="177" t="s">
        <v>286</v>
      </c>
      <c r="O183" s="177"/>
      <c r="Q183" s="167"/>
    </row>
    <row r="184" spans="1:17">
      <c r="A184" s="175"/>
      <c r="B184" s="176"/>
      <c r="C184" s="225" t="s">
        <v>287</v>
      </c>
      <c r="D184" s="226"/>
      <c r="E184" s="178">
        <v>6.3E-2</v>
      </c>
      <c r="F184" s="179"/>
      <c r="G184" s="180"/>
      <c r="H184" s="181"/>
      <c r="I184" s="182"/>
      <c r="J184" s="181"/>
      <c r="K184" s="182"/>
      <c r="M184" s="177" t="s">
        <v>287</v>
      </c>
      <c r="O184" s="177"/>
      <c r="Q184" s="167"/>
    </row>
    <row r="185" spans="1:17">
      <c r="A185" s="175"/>
      <c r="B185" s="176"/>
      <c r="C185" s="225" t="s">
        <v>288</v>
      </c>
      <c r="D185" s="226"/>
      <c r="E185" s="178">
        <v>9.1499999999999998E-2</v>
      </c>
      <c r="F185" s="179"/>
      <c r="G185" s="180"/>
      <c r="H185" s="181"/>
      <c r="I185" s="182"/>
      <c r="J185" s="181"/>
      <c r="K185" s="182"/>
      <c r="M185" s="177" t="s">
        <v>288</v>
      </c>
      <c r="O185" s="177"/>
      <c r="Q185" s="167"/>
    </row>
    <row r="186" spans="1:17">
      <c r="A186" s="175"/>
      <c r="B186" s="176"/>
      <c r="C186" s="225" t="s">
        <v>289</v>
      </c>
      <c r="D186" s="226"/>
      <c r="E186" s="178">
        <v>6.1800000000000001E-2</v>
      </c>
      <c r="F186" s="179"/>
      <c r="G186" s="180"/>
      <c r="H186" s="181"/>
      <c r="I186" s="182"/>
      <c r="J186" s="181"/>
      <c r="K186" s="182"/>
      <c r="M186" s="177" t="s">
        <v>289</v>
      </c>
      <c r="O186" s="177"/>
      <c r="Q186" s="167"/>
    </row>
    <row r="187" spans="1:17">
      <c r="A187" s="175"/>
      <c r="B187" s="176"/>
      <c r="C187" s="225" t="s">
        <v>219</v>
      </c>
      <c r="D187" s="226"/>
      <c r="E187" s="178">
        <v>0</v>
      </c>
      <c r="F187" s="179"/>
      <c r="G187" s="180"/>
      <c r="H187" s="181"/>
      <c r="I187" s="182"/>
      <c r="J187" s="181"/>
      <c r="K187" s="182"/>
      <c r="M187" s="177" t="s">
        <v>219</v>
      </c>
      <c r="O187" s="177"/>
      <c r="Q187" s="167"/>
    </row>
    <row r="188" spans="1:17">
      <c r="A188" s="175"/>
      <c r="B188" s="176"/>
      <c r="C188" s="225" t="s">
        <v>290</v>
      </c>
      <c r="D188" s="226"/>
      <c r="E188" s="178">
        <v>0.16500000000000001</v>
      </c>
      <c r="F188" s="179"/>
      <c r="G188" s="180"/>
      <c r="H188" s="181"/>
      <c r="I188" s="182"/>
      <c r="J188" s="181"/>
      <c r="K188" s="182"/>
      <c r="M188" s="177" t="s">
        <v>290</v>
      </c>
      <c r="O188" s="177"/>
      <c r="Q188" s="167"/>
    </row>
    <row r="189" spans="1:17">
      <c r="A189" s="175"/>
      <c r="B189" s="176"/>
      <c r="C189" s="225" t="s">
        <v>291</v>
      </c>
      <c r="D189" s="226"/>
      <c r="E189" s="178">
        <v>4.4499999999999998E-2</v>
      </c>
      <c r="F189" s="179"/>
      <c r="G189" s="180"/>
      <c r="H189" s="181"/>
      <c r="I189" s="182"/>
      <c r="J189" s="181"/>
      <c r="K189" s="182"/>
      <c r="M189" s="177" t="s">
        <v>291</v>
      </c>
      <c r="O189" s="177"/>
      <c r="Q189" s="167"/>
    </row>
    <row r="190" spans="1:17">
      <c r="A190" s="175"/>
      <c r="B190" s="176"/>
      <c r="C190" s="225" t="s">
        <v>292</v>
      </c>
      <c r="D190" s="226"/>
      <c r="E190" s="178">
        <v>2.6100000000000002E-2</v>
      </c>
      <c r="F190" s="179"/>
      <c r="G190" s="180"/>
      <c r="H190" s="181"/>
      <c r="I190" s="182"/>
      <c r="J190" s="181"/>
      <c r="K190" s="182"/>
      <c r="M190" s="177" t="s">
        <v>292</v>
      </c>
      <c r="O190" s="177"/>
      <c r="Q190" s="167"/>
    </row>
    <row r="191" spans="1:17">
      <c r="A191" s="175"/>
      <c r="B191" s="176"/>
      <c r="C191" s="225" t="s">
        <v>293</v>
      </c>
      <c r="D191" s="226"/>
      <c r="E191" s="178">
        <v>9.2999999999999999E-2</v>
      </c>
      <c r="F191" s="179"/>
      <c r="G191" s="180"/>
      <c r="H191" s="181"/>
      <c r="I191" s="182"/>
      <c r="J191" s="181"/>
      <c r="K191" s="182"/>
      <c r="M191" s="177" t="s">
        <v>293</v>
      </c>
      <c r="O191" s="177"/>
      <c r="Q191" s="167"/>
    </row>
    <row r="192" spans="1:17">
      <c r="A192" s="175"/>
      <c r="B192" s="176"/>
      <c r="C192" s="225" t="s">
        <v>294</v>
      </c>
      <c r="D192" s="226"/>
      <c r="E192" s="178">
        <v>8.4000000000000005E-2</v>
      </c>
      <c r="F192" s="179"/>
      <c r="G192" s="180"/>
      <c r="H192" s="181"/>
      <c r="I192" s="182"/>
      <c r="J192" s="181"/>
      <c r="K192" s="182"/>
      <c r="M192" s="177" t="s">
        <v>294</v>
      </c>
      <c r="O192" s="177"/>
      <c r="Q192" s="167"/>
    </row>
    <row r="193" spans="1:17">
      <c r="A193" s="175"/>
      <c r="B193" s="176"/>
      <c r="C193" s="225" t="s">
        <v>295</v>
      </c>
      <c r="D193" s="226"/>
      <c r="E193" s="178">
        <v>4.4999999999999998E-2</v>
      </c>
      <c r="F193" s="179"/>
      <c r="G193" s="180"/>
      <c r="H193" s="181"/>
      <c r="I193" s="182"/>
      <c r="J193" s="181"/>
      <c r="K193" s="182"/>
      <c r="M193" s="177" t="s">
        <v>295</v>
      </c>
      <c r="O193" s="177"/>
      <c r="Q193" s="167"/>
    </row>
    <row r="194" spans="1:17">
      <c r="A194" s="175"/>
      <c r="B194" s="176"/>
      <c r="C194" s="225" t="s">
        <v>226</v>
      </c>
      <c r="D194" s="226"/>
      <c r="E194" s="178">
        <v>0</v>
      </c>
      <c r="F194" s="179"/>
      <c r="G194" s="180"/>
      <c r="H194" s="181"/>
      <c r="I194" s="182"/>
      <c r="J194" s="181"/>
      <c r="K194" s="182"/>
      <c r="M194" s="177" t="s">
        <v>226</v>
      </c>
      <c r="O194" s="177"/>
      <c r="Q194" s="167"/>
    </row>
    <row r="195" spans="1:17">
      <c r="A195" s="175"/>
      <c r="B195" s="176"/>
      <c r="C195" s="225" t="s">
        <v>296</v>
      </c>
      <c r="D195" s="226"/>
      <c r="E195" s="178">
        <v>0.1255</v>
      </c>
      <c r="F195" s="179"/>
      <c r="G195" s="180"/>
      <c r="H195" s="181"/>
      <c r="I195" s="182"/>
      <c r="J195" s="181"/>
      <c r="K195" s="182"/>
      <c r="M195" s="177" t="s">
        <v>296</v>
      </c>
      <c r="O195" s="177"/>
      <c r="Q195" s="167"/>
    </row>
    <row r="196" spans="1:17">
      <c r="A196" s="175"/>
      <c r="B196" s="176"/>
      <c r="C196" s="225" t="s">
        <v>297</v>
      </c>
      <c r="D196" s="226"/>
      <c r="E196" s="178">
        <v>7.4700000000000003E-2</v>
      </c>
      <c r="F196" s="179"/>
      <c r="G196" s="180"/>
      <c r="H196" s="181"/>
      <c r="I196" s="182"/>
      <c r="J196" s="181"/>
      <c r="K196" s="182"/>
      <c r="M196" s="177" t="s">
        <v>297</v>
      </c>
      <c r="O196" s="177"/>
      <c r="Q196" s="167"/>
    </row>
    <row r="197" spans="1:17">
      <c r="A197" s="175"/>
      <c r="B197" s="176"/>
      <c r="C197" s="225" t="s">
        <v>229</v>
      </c>
      <c r="D197" s="226"/>
      <c r="E197" s="178">
        <v>0</v>
      </c>
      <c r="F197" s="179"/>
      <c r="G197" s="180"/>
      <c r="H197" s="181"/>
      <c r="I197" s="182"/>
      <c r="J197" s="181"/>
      <c r="K197" s="182"/>
      <c r="M197" s="177" t="s">
        <v>229</v>
      </c>
      <c r="O197" s="177"/>
      <c r="Q197" s="167"/>
    </row>
    <row r="198" spans="1:17">
      <c r="A198" s="175"/>
      <c r="B198" s="176"/>
      <c r="C198" s="225" t="s">
        <v>298</v>
      </c>
      <c r="D198" s="226"/>
      <c r="E198" s="178">
        <v>0.10050000000000001</v>
      </c>
      <c r="F198" s="179"/>
      <c r="G198" s="180"/>
      <c r="H198" s="181"/>
      <c r="I198" s="182"/>
      <c r="J198" s="181"/>
      <c r="K198" s="182"/>
      <c r="M198" s="177" t="s">
        <v>298</v>
      </c>
      <c r="O198" s="177"/>
      <c r="Q198" s="167"/>
    </row>
    <row r="199" spans="1:17">
      <c r="A199" s="175"/>
      <c r="B199" s="176"/>
      <c r="C199" s="225" t="s">
        <v>299</v>
      </c>
      <c r="D199" s="226"/>
      <c r="E199" s="178">
        <v>2.1100000000000001E-2</v>
      </c>
      <c r="F199" s="179"/>
      <c r="G199" s="180"/>
      <c r="H199" s="181"/>
      <c r="I199" s="182"/>
      <c r="J199" s="181"/>
      <c r="K199" s="182"/>
      <c r="M199" s="177" t="s">
        <v>299</v>
      </c>
      <c r="O199" s="177"/>
      <c r="Q199" s="167"/>
    </row>
    <row r="200" spans="1:17">
      <c r="A200" s="175"/>
      <c r="B200" s="176"/>
      <c r="C200" s="225" t="s">
        <v>232</v>
      </c>
      <c r="D200" s="226"/>
      <c r="E200" s="178">
        <v>0</v>
      </c>
      <c r="F200" s="179"/>
      <c r="G200" s="180"/>
      <c r="H200" s="181"/>
      <c r="I200" s="182"/>
      <c r="J200" s="181"/>
      <c r="K200" s="182"/>
      <c r="M200" s="177" t="s">
        <v>232</v>
      </c>
      <c r="O200" s="177"/>
      <c r="Q200" s="167"/>
    </row>
    <row r="201" spans="1:17">
      <c r="A201" s="175"/>
      <c r="B201" s="176"/>
      <c r="C201" s="225" t="s">
        <v>300</v>
      </c>
      <c r="D201" s="226"/>
      <c r="E201" s="178">
        <v>0.14249999999999999</v>
      </c>
      <c r="F201" s="179"/>
      <c r="G201" s="180"/>
      <c r="H201" s="181"/>
      <c r="I201" s="182"/>
      <c r="J201" s="181"/>
      <c r="K201" s="182"/>
      <c r="M201" s="177" t="s">
        <v>300</v>
      </c>
      <c r="O201" s="177"/>
      <c r="Q201" s="167"/>
    </row>
    <row r="202" spans="1:17">
      <c r="A202" s="175"/>
      <c r="B202" s="176"/>
      <c r="C202" s="225" t="s">
        <v>301</v>
      </c>
      <c r="D202" s="226"/>
      <c r="E202" s="178">
        <v>7.8E-2</v>
      </c>
      <c r="F202" s="179"/>
      <c r="G202" s="180"/>
      <c r="H202" s="181"/>
      <c r="I202" s="182"/>
      <c r="J202" s="181"/>
      <c r="K202" s="182"/>
      <c r="M202" s="177" t="s">
        <v>301</v>
      </c>
      <c r="O202" s="177"/>
      <c r="Q202" s="167"/>
    </row>
    <row r="203" spans="1:17">
      <c r="A203" s="175"/>
      <c r="B203" s="176"/>
      <c r="C203" s="225" t="s">
        <v>302</v>
      </c>
      <c r="D203" s="226"/>
      <c r="E203" s="178">
        <v>0.03</v>
      </c>
      <c r="F203" s="179"/>
      <c r="G203" s="180"/>
      <c r="H203" s="181"/>
      <c r="I203" s="182"/>
      <c r="J203" s="181"/>
      <c r="K203" s="182"/>
      <c r="M203" s="177" t="s">
        <v>302</v>
      </c>
      <c r="O203" s="177"/>
      <c r="Q203" s="167"/>
    </row>
    <row r="204" spans="1:17">
      <c r="A204" s="175"/>
      <c r="B204" s="176"/>
      <c r="C204" s="225" t="s">
        <v>236</v>
      </c>
      <c r="D204" s="226"/>
      <c r="E204" s="178">
        <v>0</v>
      </c>
      <c r="F204" s="179"/>
      <c r="G204" s="180"/>
      <c r="H204" s="181"/>
      <c r="I204" s="182"/>
      <c r="J204" s="181"/>
      <c r="K204" s="182"/>
      <c r="M204" s="177" t="s">
        <v>236</v>
      </c>
      <c r="O204" s="177"/>
      <c r="Q204" s="167"/>
    </row>
    <row r="205" spans="1:17">
      <c r="A205" s="175"/>
      <c r="B205" s="176"/>
      <c r="C205" s="225" t="s">
        <v>303</v>
      </c>
      <c r="D205" s="226"/>
      <c r="E205" s="178">
        <v>8.1000000000000003E-2</v>
      </c>
      <c r="F205" s="179"/>
      <c r="G205" s="180"/>
      <c r="H205" s="181"/>
      <c r="I205" s="182"/>
      <c r="J205" s="181"/>
      <c r="K205" s="182"/>
      <c r="M205" s="177" t="s">
        <v>303</v>
      </c>
      <c r="O205" s="177"/>
      <c r="Q205" s="167"/>
    </row>
    <row r="206" spans="1:17">
      <c r="A206" s="175"/>
      <c r="B206" s="176"/>
      <c r="C206" s="225" t="s">
        <v>304</v>
      </c>
      <c r="D206" s="226"/>
      <c r="E206" s="178">
        <v>5.0999999999999997E-2</v>
      </c>
      <c r="F206" s="179"/>
      <c r="G206" s="180"/>
      <c r="H206" s="181"/>
      <c r="I206" s="182"/>
      <c r="J206" s="181"/>
      <c r="K206" s="182"/>
      <c r="M206" s="177" t="s">
        <v>304</v>
      </c>
      <c r="O206" s="177"/>
      <c r="Q206" s="167"/>
    </row>
    <row r="207" spans="1:17">
      <c r="A207" s="175"/>
      <c r="B207" s="176"/>
      <c r="C207" s="225" t="s">
        <v>305</v>
      </c>
      <c r="D207" s="226"/>
      <c r="E207" s="178">
        <v>1.0500000000000001E-2</v>
      </c>
      <c r="F207" s="179"/>
      <c r="G207" s="180"/>
      <c r="H207" s="181"/>
      <c r="I207" s="182"/>
      <c r="J207" s="181"/>
      <c r="K207" s="182"/>
      <c r="M207" s="177" t="s">
        <v>305</v>
      </c>
      <c r="O207" s="177"/>
      <c r="Q207" s="167"/>
    </row>
    <row r="208" spans="1:17">
      <c r="A208" s="175"/>
      <c r="B208" s="176"/>
      <c r="C208" s="225" t="s">
        <v>240</v>
      </c>
      <c r="D208" s="226"/>
      <c r="E208" s="178">
        <v>0</v>
      </c>
      <c r="F208" s="179"/>
      <c r="G208" s="180"/>
      <c r="H208" s="181"/>
      <c r="I208" s="182"/>
      <c r="J208" s="181"/>
      <c r="K208" s="182"/>
      <c r="M208" s="177" t="s">
        <v>240</v>
      </c>
      <c r="O208" s="177"/>
      <c r="Q208" s="167"/>
    </row>
    <row r="209" spans="1:82">
      <c r="A209" s="175"/>
      <c r="B209" s="176"/>
      <c r="C209" s="225" t="s">
        <v>306</v>
      </c>
      <c r="D209" s="226"/>
      <c r="E209" s="178">
        <v>8.4699999999999998E-2</v>
      </c>
      <c r="F209" s="179"/>
      <c r="G209" s="180"/>
      <c r="H209" s="181"/>
      <c r="I209" s="182"/>
      <c r="J209" s="181"/>
      <c r="K209" s="182"/>
      <c r="M209" s="177" t="s">
        <v>306</v>
      </c>
      <c r="O209" s="177"/>
      <c r="Q209" s="167"/>
    </row>
    <row r="210" spans="1:82">
      <c r="A210" s="168">
        <v>25</v>
      </c>
      <c r="B210" s="169" t="s">
        <v>307</v>
      </c>
      <c r="C210" s="170" t="s">
        <v>308</v>
      </c>
      <c r="D210" s="171" t="s">
        <v>98</v>
      </c>
      <c r="E210" s="172">
        <v>77.371899999999997</v>
      </c>
      <c r="F210" s="204"/>
      <c r="G210" s="173">
        <f>E210*F210</f>
        <v>0</v>
      </c>
      <c r="H210" s="174">
        <v>0.11515</v>
      </c>
      <c r="I210" s="174">
        <f>E210*H210</f>
        <v>8.9093742850000002</v>
      </c>
      <c r="J210" s="174">
        <v>0</v>
      </c>
      <c r="K210" s="174">
        <f>E210*J210</f>
        <v>0</v>
      </c>
      <c r="Q210" s="167">
        <v>2</v>
      </c>
      <c r="AA210" s="144">
        <v>1</v>
      </c>
      <c r="AB210" s="144">
        <v>1</v>
      </c>
      <c r="AC210" s="144">
        <v>1</v>
      </c>
      <c r="BB210" s="144">
        <v>1</v>
      </c>
      <c r="BC210" s="144">
        <f>IF(BB210=1,G210,0)</f>
        <v>0</v>
      </c>
      <c r="BD210" s="144">
        <f>IF(BB210=2,G210,0)</f>
        <v>0</v>
      </c>
      <c r="BE210" s="144">
        <f>IF(BB210=3,G210,0)</f>
        <v>0</v>
      </c>
      <c r="BF210" s="144">
        <f>IF(BB210=4,G210,0)</f>
        <v>0</v>
      </c>
      <c r="BG210" s="144">
        <f>IF(BB210=5,G210,0)</f>
        <v>0</v>
      </c>
      <c r="CA210" s="144">
        <v>1</v>
      </c>
      <c r="CB210" s="144">
        <v>1</v>
      </c>
      <c r="CC210" s="167"/>
      <c r="CD210" s="167"/>
    </row>
    <row r="211" spans="1:82">
      <c r="A211" s="175"/>
      <c r="B211" s="176"/>
      <c r="C211" s="225" t="s">
        <v>309</v>
      </c>
      <c r="D211" s="226"/>
      <c r="E211" s="178">
        <v>4.7160000000000002</v>
      </c>
      <c r="F211" s="179"/>
      <c r="G211" s="180"/>
      <c r="H211" s="181"/>
      <c r="I211" s="182"/>
      <c r="J211" s="181"/>
      <c r="K211" s="182"/>
      <c r="M211" s="177" t="s">
        <v>309</v>
      </c>
      <c r="O211" s="177"/>
      <c r="Q211" s="167"/>
    </row>
    <row r="212" spans="1:82">
      <c r="A212" s="175"/>
      <c r="B212" s="176"/>
      <c r="C212" s="225" t="s">
        <v>310</v>
      </c>
      <c r="D212" s="226"/>
      <c r="E212" s="178">
        <v>0.20399999999999999</v>
      </c>
      <c r="F212" s="179"/>
      <c r="G212" s="180"/>
      <c r="H212" s="181"/>
      <c r="I212" s="182"/>
      <c r="J212" s="181"/>
      <c r="K212" s="182"/>
      <c r="M212" s="177" t="s">
        <v>310</v>
      </c>
      <c r="O212" s="177"/>
      <c r="Q212" s="167"/>
    </row>
    <row r="213" spans="1:82">
      <c r="A213" s="175"/>
      <c r="B213" s="176"/>
      <c r="C213" s="225" t="s">
        <v>311</v>
      </c>
      <c r="D213" s="226"/>
      <c r="E213" s="178">
        <v>1.236</v>
      </c>
      <c r="F213" s="179"/>
      <c r="G213" s="180"/>
      <c r="H213" s="181"/>
      <c r="I213" s="182"/>
      <c r="J213" s="181"/>
      <c r="K213" s="182"/>
      <c r="M213" s="177" t="s">
        <v>311</v>
      </c>
      <c r="O213" s="177"/>
      <c r="Q213" s="167"/>
    </row>
    <row r="214" spans="1:82">
      <c r="A214" s="175"/>
      <c r="B214" s="176"/>
      <c r="C214" s="225" t="s">
        <v>312</v>
      </c>
      <c r="D214" s="226"/>
      <c r="E214" s="178">
        <v>3.702</v>
      </c>
      <c r="F214" s="179"/>
      <c r="G214" s="180"/>
      <c r="H214" s="181"/>
      <c r="I214" s="182"/>
      <c r="J214" s="181"/>
      <c r="K214" s="182"/>
      <c r="M214" s="177" t="s">
        <v>312</v>
      </c>
      <c r="O214" s="177"/>
      <c r="Q214" s="167"/>
    </row>
    <row r="215" spans="1:82">
      <c r="A215" s="175"/>
      <c r="B215" s="176"/>
      <c r="C215" s="225" t="s">
        <v>313</v>
      </c>
      <c r="D215" s="226"/>
      <c r="E215" s="178">
        <v>3.1440000000000001</v>
      </c>
      <c r="F215" s="179"/>
      <c r="G215" s="180"/>
      <c r="H215" s="181"/>
      <c r="I215" s="182"/>
      <c r="J215" s="181"/>
      <c r="K215" s="182"/>
      <c r="M215" s="177" t="s">
        <v>313</v>
      </c>
      <c r="O215" s="177"/>
      <c r="Q215" s="167"/>
    </row>
    <row r="216" spans="1:82">
      <c r="A216" s="175"/>
      <c r="B216" s="176"/>
      <c r="C216" s="225" t="s">
        <v>314</v>
      </c>
      <c r="D216" s="226"/>
      <c r="E216" s="178">
        <v>1.62</v>
      </c>
      <c r="F216" s="179"/>
      <c r="G216" s="180"/>
      <c r="H216" s="181"/>
      <c r="I216" s="182"/>
      <c r="J216" s="181"/>
      <c r="K216" s="182"/>
      <c r="M216" s="177" t="s">
        <v>314</v>
      </c>
      <c r="O216" s="177"/>
      <c r="Q216" s="167"/>
    </row>
    <row r="217" spans="1:82">
      <c r="A217" s="175"/>
      <c r="B217" s="176"/>
      <c r="C217" s="225" t="s">
        <v>315</v>
      </c>
      <c r="D217" s="226"/>
      <c r="E217" s="178">
        <v>2.1560000000000001</v>
      </c>
      <c r="F217" s="179"/>
      <c r="G217" s="180"/>
      <c r="H217" s="181"/>
      <c r="I217" s="182"/>
      <c r="J217" s="181"/>
      <c r="K217" s="182"/>
      <c r="M217" s="177" t="s">
        <v>315</v>
      </c>
      <c r="O217" s="177"/>
      <c r="Q217" s="167"/>
    </row>
    <row r="218" spans="1:82">
      <c r="A218" s="175"/>
      <c r="B218" s="176"/>
      <c r="C218" s="225" t="s">
        <v>316</v>
      </c>
      <c r="D218" s="226"/>
      <c r="E218" s="178">
        <v>2.88</v>
      </c>
      <c r="F218" s="179"/>
      <c r="G218" s="180"/>
      <c r="H218" s="181"/>
      <c r="I218" s="182"/>
      <c r="J218" s="181"/>
      <c r="K218" s="182"/>
      <c r="M218" s="177" t="s">
        <v>316</v>
      </c>
      <c r="O218" s="177"/>
      <c r="Q218" s="167"/>
    </row>
    <row r="219" spans="1:82">
      <c r="A219" s="175"/>
      <c r="B219" s="176"/>
      <c r="C219" s="225" t="s">
        <v>317</v>
      </c>
      <c r="D219" s="226"/>
      <c r="E219" s="178">
        <v>3.9119999999999999</v>
      </c>
      <c r="F219" s="179"/>
      <c r="G219" s="180"/>
      <c r="H219" s="181"/>
      <c r="I219" s="182"/>
      <c r="J219" s="181"/>
      <c r="K219" s="182"/>
      <c r="M219" s="177" t="s">
        <v>317</v>
      </c>
      <c r="O219" s="177"/>
      <c r="Q219" s="167"/>
    </row>
    <row r="220" spans="1:82">
      <c r="A220" s="175"/>
      <c r="B220" s="176"/>
      <c r="C220" s="225" t="s">
        <v>318</v>
      </c>
      <c r="D220" s="226"/>
      <c r="E220" s="178">
        <v>1.236</v>
      </c>
      <c r="F220" s="179"/>
      <c r="G220" s="180"/>
      <c r="H220" s="181"/>
      <c r="I220" s="182"/>
      <c r="J220" s="181"/>
      <c r="K220" s="182"/>
      <c r="M220" s="177" t="s">
        <v>318</v>
      </c>
      <c r="O220" s="177"/>
      <c r="Q220" s="167"/>
    </row>
    <row r="221" spans="1:82">
      <c r="A221" s="175"/>
      <c r="B221" s="176"/>
      <c r="C221" s="225" t="s">
        <v>319</v>
      </c>
      <c r="D221" s="226"/>
      <c r="E221" s="178">
        <v>6.54</v>
      </c>
      <c r="F221" s="179"/>
      <c r="G221" s="180"/>
      <c r="H221" s="181"/>
      <c r="I221" s="182"/>
      <c r="J221" s="181"/>
      <c r="K221" s="182"/>
      <c r="M221" s="177" t="s">
        <v>319</v>
      </c>
      <c r="O221" s="177"/>
      <c r="Q221" s="167"/>
    </row>
    <row r="222" spans="1:82">
      <c r="A222" s="175"/>
      <c r="B222" s="176"/>
      <c r="C222" s="225" t="s">
        <v>320</v>
      </c>
      <c r="D222" s="226"/>
      <c r="E222" s="178">
        <v>1.3365</v>
      </c>
      <c r="F222" s="179"/>
      <c r="G222" s="180"/>
      <c r="H222" s="181"/>
      <c r="I222" s="182"/>
      <c r="J222" s="181"/>
      <c r="K222" s="182"/>
      <c r="M222" s="177" t="s">
        <v>320</v>
      </c>
      <c r="O222" s="177"/>
      <c r="Q222" s="167"/>
    </row>
    <row r="223" spans="1:82">
      <c r="A223" s="175"/>
      <c r="B223" s="176"/>
      <c r="C223" s="225" t="s">
        <v>321</v>
      </c>
      <c r="D223" s="226"/>
      <c r="E223" s="178">
        <v>0.52200000000000002</v>
      </c>
      <c r="F223" s="179"/>
      <c r="G223" s="180"/>
      <c r="H223" s="181"/>
      <c r="I223" s="182"/>
      <c r="J223" s="181"/>
      <c r="K223" s="182"/>
      <c r="M223" s="177" t="s">
        <v>321</v>
      </c>
      <c r="O223" s="177"/>
      <c r="Q223" s="167"/>
    </row>
    <row r="224" spans="1:82">
      <c r="A224" s="175"/>
      <c r="B224" s="176"/>
      <c r="C224" s="225" t="s">
        <v>322</v>
      </c>
      <c r="D224" s="226"/>
      <c r="E224" s="178">
        <v>3.72</v>
      </c>
      <c r="F224" s="179"/>
      <c r="G224" s="180"/>
      <c r="H224" s="181"/>
      <c r="I224" s="182"/>
      <c r="J224" s="181"/>
      <c r="K224" s="182"/>
      <c r="M224" s="177" t="s">
        <v>322</v>
      </c>
      <c r="O224" s="177"/>
      <c r="Q224" s="167"/>
    </row>
    <row r="225" spans="1:82">
      <c r="A225" s="175"/>
      <c r="B225" s="176"/>
      <c r="C225" s="225" t="s">
        <v>323</v>
      </c>
      <c r="D225" s="226"/>
      <c r="E225" s="178">
        <v>3.36</v>
      </c>
      <c r="F225" s="179"/>
      <c r="G225" s="180"/>
      <c r="H225" s="181"/>
      <c r="I225" s="182"/>
      <c r="J225" s="181"/>
      <c r="K225" s="182"/>
      <c r="M225" s="177" t="s">
        <v>323</v>
      </c>
      <c r="O225" s="177"/>
      <c r="Q225" s="167"/>
    </row>
    <row r="226" spans="1:82">
      <c r="A226" s="175"/>
      <c r="B226" s="176"/>
      <c r="C226" s="225" t="s">
        <v>324</v>
      </c>
      <c r="D226" s="226"/>
      <c r="E226" s="178">
        <v>2.1419999999999999</v>
      </c>
      <c r="F226" s="179"/>
      <c r="G226" s="180"/>
      <c r="H226" s="181"/>
      <c r="I226" s="182"/>
      <c r="J226" s="181"/>
      <c r="K226" s="182"/>
      <c r="M226" s="177" t="s">
        <v>324</v>
      </c>
      <c r="O226" s="177"/>
      <c r="Q226" s="167"/>
    </row>
    <row r="227" spans="1:82">
      <c r="A227" s="175"/>
      <c r="B227" s="176"/>
      <c r="C227" s="225" t="s">
        <v>325</v>
      </c>
      <c r="D227" s="226"/>
      <c r="E227" s="178">
        <v>4.2015000000000002</v>
      </c>
      <c r="F227" s="179"/>
      <c r="G227" s="180"/>
      <c r="H227" s="181"/>
      <c r="I227" s="182"/>
      <c r="J227" s="181"/>
      <c r="K227" s="182"/>
      <c r="M227" s="177" t="s">
        <v>325</v>
      </c>
      <c r="O227" s="177"/>
      <c r="Q227" s="167"/>
    </row>
    <row r="228" spans="1:82">
      <c r="A228" s="175"/>
      <c r="B228" s="176"/>
      <c r="C228" s="225" t="s">
        <v>326</v>
      </c>
      <c r="D228" s="226"/>
      <c r="E228" s="178">
        <v>2.988</v>
      </c>
      <c r="F228" s="179"/>
      <c r="G228" s="180"/>
      <c r="H228" s="181"/>
      <c r="I228" s="182"/>
      <c r="J228" s="181"/>
      <c r="K228" s="182"/>
      <c r="M228" s="177" t="s">
        <v>326</v>
      </c>
      <c r="O228" s="177"/>
      <c r="Q228" s="167"/>
    </row>
    <row r="229" spans="1:82">
      <c r="A229" s="175"/>
      <c r="B229" s="176"/>
      <c r="C229" s="225" t="s">
        <v>327</v>
      </c>
      <c r="D229" s="226"/>
      <c r="E229" s="178">
        <v>2.8687</v>
      </c>
      <c r="F229" s="179"/>
      <c r="G229" s="180"/>
      <c r="H229" s="181"/>
      <c r="I229" s="182"/>
      <c r="J229" s="181"/>
      <c r="K229" s="182"/>
      <c r="M229" s="177" t="s">
        <v>327</v>
      </c>
      <c r="O229" s="177"/>
      <c r="Q229" s="167"/>
    </row>
    <row r="230" spans="1:82">
      <c r="A230" s="175"/>
      <c r="B230" s="176"/>
      <c r="C230" s="225" t="s">
        <v>328</v>
      </c>
      <c r="D230" s="226"/>
      <c r="E230" s="178">
        <v>2.04</v>
      </c>
      <c r="F230" s="179"/>
      <c r="G230" s="180"/>
      <c r="H230" s="181"/>
      <c r="I230" s="182"/>
      <c r="J230" s="181"/>
      <c r="K230" s="182"/>
      <c r="M230" s="177" t="s">
        <v>328</v>
      </c>
      <c r="O230" s="177"/>
      <c r="Q230" s="167"/>
    </row>
    <row r="231" spans="1:82">
      <c r="A231" s="175"/>
      <c r="B231" s="176"/>
      <c r="C231" s="225" t="s">
        <v>329</v>
      </c>
      <c r="D231" s="226"/>
      <c r="E231" s="178">
        <v>0.93500000000000005</v>
      </c>
      <c r="F231" s="179"/>
      <c r="G231" s="180"/>
      <c r="H231" s="181"/>
      <c r="I231" s="182"/>
      <c r="J231" s="181"/>
      <c r="K231" s="182"/>
      <c r="M231" s="177" t="s">
        <v>329</v>
      </c>
      <c r="O231" s="177"/>
      <c r="Q231" s="167"/>
    </row>
    <row r="232" spans="1:82">
      <c r="A232" s="175"/>
      <c r="B232" s="176"/>
      <c r="C232" s="225" t="s">
        <v>330</v>
      </c>
      <c r="D232" s="226"/>
      <c r="E232" s="178">
        <v>5.2965</v>
      </c>
      <c r="F232" s="179"/>
      <c r="G232" s="180"/>
      <c r="H232" s="181"/>
      <c r="I232" s="182"/>
      <c r="J232" s="181"/>
      <c r="K232" s="182"/>
      <c r="M232" s="177" t="s">
        <v>330</v>
      </c>
      <c r="O232" s="177"/>
      <c r="Q232" s="167"/>
    </row>
    <row r="233" spans="1:82">
      <c r="A233" s="175"/>
      <c r="B233" s="176"/>
      <c r="C233" s="225" t="s">
        <v>331</v>
      </c>
      <c r="D233" s="226"/>
      <c r="E233" s="178">
        <v>4.5225</v>
      </c>
      <c r="F233" s="179"/>
      <c r="G233" s="180"/>
      <c r="H233" s="181"/>
      <c r="I233" s="182"/>
      <c r="J233" s="181"/>
      <c r="K233" s="182"/>
      <c r="M233" s="177" t="s">
        <v>331</v>
      </c>
      <c r="O233" s="177"/>
      <c r="Q233" s="167"/>
    </row>
    <row r="234" spans="1:82">
      <c r="A234" s="175"/>
      <c r="B234" s="176"/>
      <c r="C234" s="225" t="s">
        <v>332</v>
      </c>
      <c r="D234" s="226"/>
      <c r="E234" s="178">
        <v>3.24</v>
      </c>
      <c r="F234" s="179"/>
      <c r="G234" s="180"/>
      <c r="H234" s="181"/>
      <c r="I234" s="182"/>
      <c r="J234" s="181"/>
      <c r="K234" s="182"/>
      <c r="M234" s="177" t="s">
        <v>332</v>
      </c>
      <c r="O234" s="177"/>
      <c r="Q234" s="167"/>
    </row>
    <row r="235" spans="1:82">
      <c r="A235" s="175"/>
      <c r="B235" s="176"/>
      <c r="C235" s="225" t="s">
        <v>333</v>
      </c>
      <c r="D235" s="226"/>
      <c r="E235" s="178">
        <v>1.62</v>
      </c>
      <c r="F235" s="179"/>
      <c r="G235" s="180"/>
      <c r="H235" s="181"/>
      <c r="I235" s="182"/>
      <c r="J235" s="181"/>
      <c r="K235" s="182"/>
      <c r="M235" s="177" t="s">
        <v>333</v>
      </c>
      <c r="O235" s="177"/>
      <c r="Q235" s="167"/>
    </row>
    <row r="236" spans="1:82">
      <c r="A236" s="175"/>
      <c r="B236" s="176"/>
      <c r="C236" s="225" t="s">
        <v>334</v>
      </c>
      <c r="D236" s="226"/>
      <c r="E236" s="178">
        <v>3.7650000000000001</v>
      </c>
      <c r="F236" s="179"/>
      <c r="G236" s="180"/>
      <c r="H236" s="181"/>
      <c r="I236" s="182"/>
      <c r="J236" s="181"/>
      <c r="K236" s="182"/>
      <c r="M236" s="177" t="s">
        <v>334</v>
      </c>
      <c r="O236" s="177"/>
      <c r="Q236" s="167"/>
    </row>
    <row r="237" spans="1:82">
      <c r="A237" s="175"/>
      <c r="B237" s="176"/>
      <c r="C237" s="225" t="s">
        <v>335</v>
      </c>
      <c r="D237" s="226"/>
      <c r="E237" s="178">
        <v>3.4681000000000002</v>
      </c>
      <c r="F237" s="179"/>
      <c r="G237" s="180"/>
      <c r="H237" s="181"/>
      <c r="I237" s="182"/>
      <c r="J237" s="181"/>
      <c r="K237" s="182"/>
      <c r="M237" s="177" t="s">
        <v>335</v>
      </c>
      <c r="O237" s="177"/>
      <c r="Q237" s="167"/>
    </row>
    <row r="238" spans="1:82">
      <c r="A238" s="183"/>
      <c r="B238" s="184" t="s">
        <v>81</v>
      </c>
      <c r="C238" s="185" t="str">
        <f>CONCATENATE(B101," ",C101)</f>
        <v>63 Podlahy a podlahové konstrukce</v>
      </c>
      <c r="D238" s="186"/>
      <c r="E238" s="187"/>
      <c r="F238" s="188"/>
      <c r="G238" s="189">
        <f>SUM(G101:G237)</f>
        <v>0</v>
      </c>
      <c r="H238" s="190"/>
      <c r="I238" s="191">
        <f>SUM(I101:I237)</f>
        <v>27.793318034999999</v>
      </c>
      <c r="J238" s="190"/>
      <c r="K238" s="191">
        <f>SUM(K101:K237)</f>
        <v>0</v>
      </c>
      <c r="Q238" s="167">
        <v>4</v>
      </c>
      <c r="BC238" s="192">
        <f>SUM(BC101:BC237)</f>
        <v>0</v>
      </c>
      <c r="BD238" s="192">
        <f>SUM(BD101:BD237)</f>
        <v>0</v>
      </c>
      <c r="BE238" s="192">
        <f>SUM(BE101:BE237)</f>
        <v>0</v>
      </c>
      <c r="BF238" s="192">
        <f>SUM(BF101:BF237)</f>
        <v>0</v>
      </c>
      <c r="BG238" s="192">
        <f>SUM(BG101:BG237)</f>
        <v>0</v>
      </c>
    </row>
    <row r="239" spans="1:82">
      <c r="A239" s="159" t="s">
        <v>78</v>
      </c>
      <c r="B239" s="160" t="s">
        <v>336</v>
      </c>
      <c r="C239" s="161" t="s">
        <v>337</v>
      </c>
      <c r="D239" s="162"/>
      <c r="E239" s="163"/>
      <c r="F239" s="163"/>
      <c r="G239" s="164"/>
      <c r="H239" s="165"/>
      <c r="I239" s="166"/>
      <c r="J239" s="165"/>
      <c r="K239" s="166"/>
      <c r="Q239" s="167">
        <v>1</v>
      </c>
    </row>
    <row r="240" spans="1:82" ht="22.5">
      <c r="A240" s="168">
        <v>26</v>
      </c>
      <c r="B240" s="169" t="s">
        <v>338</v>
      </c>
      <c r="C240" s="170" t="s">
        <v>339</v>
      </c>
      <c r="D240" s="171" t="s">
        <v>340</v>
      </c>
      <c r="E240" s="172">
        <v>32</v>
      </c>
      <c r="F240" s="204"/>
      <c r="G240" s="173">
        <f>E240*F240</f>
        <v>0</v>
      </c>
      <c r="H240" s="174">
        <v>0</v>
      </c>
      <c r="I240" s="174">
        <f>E240*H240</f>
        <v>0</v>
      </c>
      <c r="J240" s="174">
        <v>0</v>
      </c>
      <c r="K240" s="174">
        <f>E240*J240</f>
        <v>0</v>
      </c>
      <c r="Q240" s="167">
        <v>2</v>
      </c>
      <c r="AA240" s="144">
        <v>12</v>
      </c>
      <c r="AB240" s="144">
        <v>0</v>
      </c>
      <c r="AC240" s="144">
        <v>1</v>
      </c>
      <c r="BB240" s="144">
        <v>1</v>
      </c>
      <c r="BC240" s="144">
        <f>IF(BB240=1,G240,0)</f>
        <v>0</v>
      </c>
      <c r="BD240" s="144">
        <f>IF(BB240=2,G240,0)</f>
        <v>0</v>
      </c>
      <c r="BE240" s="144">
        <f>IF(BB240=3,G240,0)</f>
        <v>0</v>
      </c>
      <c r="BF240" s="144">
        <f>IF(BB240=4,G240,0)</f>
        <v>0</v>
      </c>
      <c r="BG240" s="144">
        <f>IF(BB240=5,G240,0)</f>
        <v>0</v>
      </c>
      <c r="CA240" s="144">
        <v>12</v>
      </c>
      <c r="CB240" s="144">
        <v>0</v>
      </c>
      <c r="CC240" s="167"/>
      <c r="CD240" s="167"/>
    </row>
    <row r="241" spans="1:82">
      <c r="A241" s="175"/>
      <c r="B241" s="176"/>
      <c r="C241" s="225" t="s">
        <v>341</v>
      </c>
      <c r="D241" s="226"/>
      <c r="E241" s="178">
        <v>0</v>
      </c>
      <c r="F241" s="179"/>
      <c r="G241" s="180"/>
      <c r="H241" s="181"/>
      <c r="I241" s="182"/>
      <c r="J241" s="181"/>
      <c r="K241" s="182"/>
      <c r="M241" s="177" t="s">
        <v>341</v>
      </c>
      <c r="O241" s="177"/>
      <c r="Q241" s="167"/>
    </row>
    <row r="242" spans="1:82">
      <c r="A242" s="175"/>
      <c r="B242" s="176"/>
      <c r="C242" s="225" t="s">
        <v>342</v>
      </c>
      <c r="D242" s="226"/>
      <c r="E242" s="178">
        <v>0</v>
      </c>
      <c r="F242" s="179"/>
      <c r="G242" s="180"/>
      <c r="H242" s="181"/>
      <c r="I242" s="182"/>
      <c r="J242" s="181"/>
      <c r="K242" s="182"/>
      <c r="M242" s="177" t="s">
        <v>342</v>
      </c>
      <c r="O242" s="177"/>
      <c r="Q242" s="167"/>
    </row>
    <row r="243" spans="1:82">
      <c r="A243" s="175"/>
      <c r="B243" s="176"/>
      <c r="C243" s="225" t="s">
        <v>343</v>
      </c>
      <c r="D243" s="226"/>
      <c r="E243" s="178">
        <v>0</v>
      </c>
      <c r="F243" s="179"/>
      <c r="G243" s="180"/>
      <c r="H243" s="181"/>
      <c r="I243" s="182"/>
      <c r="J243" s="181"/>
      <c r="K243" s="182"/>
      <c r="M243" s="177" t="s">
        <v>343</v>
      </c>
      <c r="O243" s="177"/>
      <c r="Q243" s="167"/>
    </row>
    <row r="244" spans="1:82">
      <c r="A244" s="175"/>
      <c r="B244" s="176"/>
      <c r="C244" s="225" t="s">
        <v>344</v>
      </c>
      <c r="D244" s="226"/>
      <c r="E244" s="178">
        <v>32</v>
      </c>
      <c r="F244" s="179"/>
      <c r="G244" s="180"/>
      <c r="H244" s="181"/>
      <c r="I244" s="182"/>
      <c r="J244" s="181"/>
      <c r="K244" s="182"/>
      <c r="M244" s="177" t="s">
        <v>344</v>
      </c>
      <c r="O244" s="177"/>
      <c r="Q244" s="167"/>
    </row>
    <row r="245" spans="1:82">
      <c r="A245" s="175"/>
      <c r="B245" s="176"/>
      <c r="C245" s="225" t="s">
        <v>345</v>
      </c>
      <c r="D245" s="226"/>
      <c r="E245" s="178">
        <v>0</v>
      </c>
      <c r="F245" s="179"/>
      <c r="G245" s="180"/>
      <c r="H245" s="181"/>
      <c r="I245" s="182"/>
      <c r="J245" s="181"/>
      <c r="K245" s="182"/>
      <c r="M245" s="177" t="s">
        <v>345</v>
      </c>
      <c r="O245" s="177"/>
      <c r="Q245" s="167"/>
    </row>
    <row r="246" spans="1:82" ht="22.5">
      <c r="A246" s="168">
        <v>27</v>
      </c>
      <c r="B246" s="169" t="s">
        <v>346</v>
      </c>
      <c r="C246" s="170" t="s">
        <v>347</v>
      </c>
      <c r="D246" s="171" t="s">
        <v>154</v>
      </c>
      <c r="E246" s="172">
        <v>5</v>
      </c>
      <c r="F246" s="204"/>
      <c r="G246" s="173">
        <f>E246*F246</f>
        <v>0</v>
      </c>
      <c r="H246" s="174">
        <v>0</v>
      </c>
      <c r="I246" s="174">
        <f>E246*H246</f>
        <v>0</v>
      </c>
      <c r="J246" s="174">
        <v>0</v>
      </c>
      <c r="K246" s="174">
        <f>E246*J246</f>
        <v>0</v>
      </c>
      <c r="Q246" s="167">
        <v>2</v>
      </c>
      <c r="AA246" s="144">
        <v>12</v>
      </c>
      <c r="AB246" s="144">
        <v>0</v>
      </c>
      <c r="AC246" s="144">
        <v>2</v>
      </c>
      <c r="BB246" s="144">
        <v>1</v>
      </c>
      <c r="BC246" s="144">
        <f>IF(BB246=1,G246,0)</f>
        <v>0</v>
      </c>
      <c r="BD246" s="144">
        <f>IF(BB246=2,G246,0)</f>
        <v>0</v>
      </c>
      <c r="BE246" s="144">
        <f>IF(BB246=3,G246,0)</f>
        <v>0</v>
      </c>
      <c r="BF246" s="144">
        <f>IF(BB246=4,G246,0)</f>
        <v>0</v>
      </c>
      <c r="BG246" s="144">
        <f>IF(BB246=5,G246,0)</f>
        <v>0</v>
      </c>
      <c r="CA246" s="144">
        <v>12</v>
      </c>
      <c r="CB246" s="144">
        <v>0</v>
      </c>
      <c r="CC246" s="167"/>
      <c r="CD246" s="167"/>
    </row>
    <row r="247" spans="1:82" ht="22.5">
      <c r="A247" s="168">
        <v>28</v>
      </c>
      <c r="B247" s="169" t="s">
        <v>348</v>
      </c>
      <c r="C247" s="170" t="s">
        <v>349</v>
      </c>
      <c r="D247" s="171" t="s">
        <v>80</v>
      </c>
      <c r="E247" s="172">
        <v>1</v>
      </c>
      <c r="F247" s="204"/>
      <c r="G247" s="173">
        <f>E247*F247</f>
        <v>0</v>
      </c>
      <c r="H247" s="174">
        <v>0</v>
      </c>
      <c r="I247" s="174">
        <f>E247*H247</f>
        <v>0</v>
      </c>
      <c r="J247" s="174">
        <v>0</v>
      </c>
      <c r="K247" s="174">
        <f>E247*J247</f>
        <v>0</v>
      </c>
      <c r="Q247" s="167">
        <v>2</v>
      </c>
      <c r="AA247" s="144">
        <v>12</v>
      </c>
      <c r="AB247" s="144">
        <v>0</v>
      </c>
      <c r="AC247" s="144">
        <v>4</v>
      </c>
      <c r="BB247" s="144">
        <v>1</v>
      </c>
      <c r="BC247" s="144">
        <f>IF(BB247=1,G247,0)</f>
        <v>0</v>
      </c>
      <c r="BD247" s="144">
        <f>IF(BB247=2,G247,0)</f>
        <v>0</v>
      </c>
      <c r="BE247" s="144">
        <f>IF(BB247=3,G247,0)</f>
        <v>0</v>
      </c>
      <c r="BF247" s="144">
        <f>IF(BB247=4,G247,0)</f>
        <v>0</v>
      </c>
      <c r="BG247" s="144">
        <f>IF(BB247=5,G247,0)</f>
        <v>0</v>
      </c>
      <c r="CA247" s="144">
        <v>12</v>
      </c>
      <c r="CB247" s="144">
        <v>0</v>
      </c>
      <c r="CC247" s="167"/>
      <c r="CD247" s="167"/>
    </row>
    <row r="248" spans="1:82">
      <c r="A248" s="232">
        <v>29</v>
      </c>
      <c r="B248" s="233" t="s">
        <v>350</v>
      </c>
      <c r="C248" s="234" t="s">
        <v>351</v>
      </c>
      <c r="D248" s="235" t="s">
        <v>154</v>
      </c>
      <c r="E248" s="236">
        <v>3</v>
      </c>
      <c r="F248" s="236"/>
      <c r="G248" s="173">
        <f>E248*F248</f>
        <v>0</v>
      </c>
      <c r="H248" s="174">
        <v>0</v>
      </c>
      <c r="I248" s="174">
        <f>E248*H248</f>
        <v>0</v>
      </c>
      <c r="J248" s="174">
        <v>0</v>
      </c>
      <c r="K248" s="174">
        <f>E248*J248</f>
        <v>0</v>
      </c>
      <c r="Q248" s="167">
        <v>2</v>
      </c>
      <c r="AA248" s="144">
        <v>12</v>
      </c>
      <c r="AB248" s="144">
        <v>0</v>
      </c>
      <c r="AC248" s="144">
        <v>3</v>
      </c>
      <c r="BB248" s="144">
        <v>1</v>
      </c>
      <c r="BC248" s="144">
        <f>IF(BB248=1,G248,0)</f>
        <v>0</v>
      </c>
      <c r="BD248" s="144">
        <f>IF(BB248=2,G248,0)</f>
        <v>0</v>
      </c>
      <c r="BE248" s="144">
        <f>IF(BB248=3,G248,0)</f>
        <v>0</v>
      </c>
      <c r="BF248" s="144">
        <f>IF(BB248=4,G248,0)</f>
        <v>0</v>
      </c>
      <c r="BG248" s="144">
        <f>IF(BB248=5,G248,0)</f>
        <v>0</v>
      </c>
      <c r="CA248" s="144">
        <v>12</v>
      </c>
      <c r="CB248" s="144">
        <v>0</v>
      </c>
      <c r="CC248" s="167"/>
      <c r="CD248" s="167"/>
    </row>
    <row r="249" spans="1:82">
      <c r="A249" s="183"/>
      <c r="B249" s="184" t="s">
        <v>81</v>
      </c>
      <c r="C249" s="185" t="str">
        <f>CONCATENATE(B239," ",C239)</f>
        <v>924 Ostatní práce</v>
      </c>
      <c r="D249" s="186"/>
      <c r="E249" s="187"/>
      <c r="F249" s="188"/>
      <c r="G249" s="189">
        <f>SUM(G239:G248)</f>
        <v>0</v>
      </c>
      <c r="H249" s="190"/>
      <c r="I249" s="191">
        <f>SUM(I239:I248)</f>
        <v>0</v>
      </c>
      <c r="J249" s="190"/>
      <c r="K249" s="191">
        <f>SUM(K239:K248)</f>
        <v>0</v>
      </c>
      <c r="Q249" s="167">
        <v>4</v>
      </c>
      <c r="BC249" s="192">
        <f>SUM(BC239:BC248)</f>
        <v>0</v>
      </c>
      <c r="BD249" s="192">
        <f>SUM(BD239:BD248)</f>
        <v>0</v>
      </c>
      <c r="BE249" s="192">
        <f>SUM(BE239:BE248)</f>
        <v>0</v>
      </c>
      <c r="BF249" s="192">
        <f>SUM(BF239:BF248)</f>
        <v>0</v>
      </c>
      <c r="BG249" s="192">
        <f>SUM(BG239:BG248)</f>
        <v>0</v>
      </c>
    </row>
    <row r="250" spans="1:82">
      <c r="A250" s="159" t="s">
        <v>78</v>
      </c>
      <c r="B250" s="160" t="s">
        <v>352</v>
      </c>
      <c r="C250" s="161" t="s">
        <v>353</v>
      </c>
      <c r="D250" s="162"/>
      <c r="E250" s="163"/>
      <c r="F250" s="163"/>
      <c r="G250" s="164"/>
      <c r="H250" s="165"/>
      <c r="I250" s="166"/>
      <c r="J250" s="165"/>
      <c r="K250" s="166"/>
      <c r="Q250" s="167">
        <v>1</v>
      </c>
    </row>
    <row r="251" spans="1:82">
      <c r="A251" s="168">
        <v>30</v>
      </c>
      <c r="B251" s="169" t="s">
        <v>354</v>
      </c>
      <c r="C251" s="170" t="s">
        <v>355</v>
      </c>
      <c r="D251" s="171" t="s">
        <v>98</v>
      </c>
      <c r="E251" s="172">
        <v>84.8</v>
      </c>
      <c r="F251" s="204"/>
      <c r="G251" s="173">
        <f>E251*F251</f>
        <v>0</v>
      </c>
      <c r="H251" s="174">
        <v>1.58E-3</v>
      </c>
      <c r="I251" s="174">
        <f>E251*H251</f>
        <v>0.13398399999999999</v>
      </c>
      <c r="J251" s="174">
        <v>0</v>
      </c>
      <c r="K251" s="174">
        <f>E251*J251</f>
        <v>0</v>
      </c>
      <c r="Q251" s="167">
        <v>2</v>
      </c>
      <c r="AA251" s="144">
        <v>1</v>
      </c>
      <c r="AB251" s="144">
        <v>1</v>
      </c>
      <c r="AC251" s="144">
        <v>1</v>
      </c>
      <c r="BB251" s="144">
        <v>1</v>
      </c>
      <c r="BC251" s="144">
        <f>IF(BB251=1,G251,0)</f>
        <v>0</v>
      </c>
      <c r="BD251" s="144">
        <f>IF(BB251=2,G251,0)</f>
        <v>0</v>
      </c>
      <c r="BE251" s="144">
        <f>IF(BB251=3,G251,0)</f>
        <v>0</v>
      </c>
      <c r="BF251" s="144">
        <f>IF(BB251=4,G251,0)</f>
        <v>0</v>
      </c>
      <c r="BG251" s="144">
        <f>IF(BB251=5,G251,0)</f>
        <v>0</v>
      </c>
      <c r="CA251" s="144">
        <v>1</v>
      </c>
      <c r="CB251" s="144">
        <v>1</v>
      </c>
      <c r="CC251" s="167"/>
      <c r="CD251" s="167"/>
    </row>
    <row r="252" spans="1:82">
      <c r="A252" s="175"/>
      <c r="B252" s="176"/>
      <c r="C252" s="225" t="s">
        <v>356</v>
      </c>
      <c r="D252" s="226"/>
      <c r="E252" s="178">
        <v>0</v>
      </c>
      <c r="F252" s="179"/>
      <c r="G252" s="180"/>
      <c r="H252" s="181"/>
      <c r="I252" s="182"/>
      <c r="J252" s="181"/>
      <c r="K252" s="182"/>
      <c r="M252" s="177" t="s">
        <v>356</v>
      </c>
      <c r="O252" s="177"/>
      <c r="Q252" s="167"/>
    </row>
    <row r="253" spans="1:82">
      <c r="A253" s="175"/>
      <c r="B253" s="176"/>
      <c r="C253" s="225" t="s">
        <v>357</v>
      </c>
      <c r="D253" s="226"/>
      <c r="E253" s="178">
        <v>28.8</v>
      </c>
      <c r="F253" s="179"/>
      <c r="G253" s="180"/>
      <c r="H253" s="181"/>
      <c r="I253" s="182"/>
      <c r="J253" s="181"/>
      <c r="K253" s="182"/>
      <c r="M253" s="177" t="s">
        <v>357</v>
      </c>
      <c r="O253" s="177"/>
      <c r="Q253" s="167"/>
    </row>
    <row r="254" spans="1:82">
      <c r="A254" s="175"/>
      <c r="B254" s="176"/>
      <c r="C254" s="225" t="s">
        <v>358</v>
      </c>
      <c r="D254" s="226"/>
      <c r="E254" s="178">
        <v>36.799999999999997</v>
      </c>
      <c r="F254" s="179"/>
      <c r="G254" s="180"/>
      <c r="H254" s="181"/>
      <c r="I254" s="182"/>
      <c r="J254" s="181"/>
      <c r="K254" s="182"/>
      <c r="M254" s="177" t="s">
        <v>358</v>
      </c>
      <c r="O254" s="177"/>
      <c r="Q254" s="167"/>
    </row>
    <row r="255" spans="1:82">
      <c r="A255" s="175"/>
      <c r="B255" s="176"/>
      <c r="C255" s="225" t="s">
        <v>359</v>
      </c>
      <c r="D255" s="226"/>
      <c r="E255" s="178">
        <v>19.2</v>
      </c>
      <c r="F255" s="179"/>
      <c r="G255" s="180"/>
      <c r="H255" s="181"/>
      <c r="I255" s="182"/>
      <c r="J255" s="181"/>
      <c r="K255" s="182"/>
      <c r="M255" s="177" t="s">
        <v>359</v>
      </c>
      <c r="O255" s="177"/>
      <c r="Q255" s="167"/>
    </row>
    <row r="256" spans="1:82">
      <c r="A256" s="183"/>
      <c r="B256" s="184" t="s">
        <v>81</v>
      </c>
      <c r="C256" s="185" t="str">
        <f>CONCATENATE(B250," ",C250)</f>
        <v>94 Lešení a stavební výtahy</v>
      </c>
      <c r="D256" s="186"/>
      <c r="E256" s="187"/>
      <c r="F256" s="188"/>
      <c r="G256" s="189">
        <f>SUM(G250:G255)</f>
        <v>0</v>
      </c>
      <c r="H256" s="190"/>
      <c r="I256" s="191">
        <f>SUM(I250:I255)</f>
        <v>0.13398399999999999</v>
      </c>
      <c r="J256" s="190"/>
      <c r="K256" s="191">
        <f>SUM(K250:K255)</f>
        <v>0</v>
      </c>
      <c r="Q256" s="167">
        <v>4</v>
      </c>
      <c r="BC256" s="192">
        <f>SUM(BC250:BC255)</f>
        <v>0</v>
      </c>
      <c r="BD256" s="192">
        <f>SUM(BD250:BD255)</f>
        <v>0</v>
      </c>
      <c r="BE256" s="192">
        <f>SUM(BE250:BE255)</f>
        <v>0</v>
      </c>
      <c r="BF256" s="192">
        <f>SUM(BF250:BF255)</f>
        <v>0</v>
      </c>
      <c r="BG256" s="192">
        <f>SUM(BG250:BG255)</f>
        <v>0</v>
      </c>
    </row>
    <row r="257" spans="1:82">
      <c r="A257" s="159" t="s">
        <v>78</v>
      </c>
      <c r="B257" s="160" t="s">
        <v>360</v>
      </c>
      <c r="C257" s="161" t="s">
        <v>361</v>
      </c>
      <c r="D257" s="162"/>
      <c r="E257" s="163"/>
      <c r="F257" s="163"/>
      <c r="G257" s="164"/>
      <c r="H257" s="165"/>
      <c r="I257" s="166"/>
      <c r="J257" s="165"/>
      <c r="K257" s="166"/>
      <c r="Q257" s="167">
        <v>1</v>
      </c>
    </row>
    <row r="258" spans="1:82">
      <c r="A258" s="168">
        <v>31</v>
      </c>
      <c r="B258" s="169" t="s">
        <v>362</v>
      </c>
      <c r="C258" s="170" t="s">
        <v>363</v>
      </c>
      <c r="D258" s="171" t="s">
        <v>98</v>
      </c>
      <c r="E258" s="172">
        <v>746.03</v>
      </c>
      <c r="F258" s="204"/>
      <c r="G258" s="173">
        <f>E258*F258</f>
        <v>0</v>
      </c>
      <c r="H258" s="174">
        <v>4.0000000000000003E-5</v>
      </c>
      <c r="I258" s="174">
        <f>E258*H258</f>
        <v>2.9841200000000002E-2</v>
      </c>
      <c r="J258" s="174">
        <v>0</v>
      </c>
      <c r="K258" s="174">
        <f>E258*J258</f>
        <v>0</v>
      </c>
      <c r="Q258" s="167">
        <v>2</v>
      </c>
      <c r="AA258" s="144">
        <v>1</v>
      </c>
      <c r="AB258" s="144">
        <v>1</v>
      </c>
      <c r="AC258" s="144">
        <v>1</v>
      </c>
      <c r="BB258" s="144">
        <v>1</v>
      </c>
      <c r="BC258" s="144">
        <f>IF(BB258=1,G258,0)</f>
        <v>0</v>
      </c>
      <c r="BD258" s="144">
        <f>IF(BB258=2,G258,0)</f>
        <v>0</v>
      </c>
      <c r="BE258" s="144">
        <f>IF(BB258=3,G258,0)</f>
        <v>0</v>
      </c>
      <c r="BF258" s="144">
        <f>IF(BB258=4,G258,0)</f>
        <v>0</v>
      </c>
      <c r="BG258" s="144">
        <f>IF(BB258=5,G258,0)</f>
        <v>0</v>
      </c>
      <c r="CA258" s="144">
        <v>1</v>
      </c>
      <c r="CB258" s="144">
        <v>1</v>
      </c>
      <c r="CC258" s="167"/>
      <c r="CD258" s="167"/>
    </row>
    <row r="259" spans="1:82">
      <c r="A259" s="175"/>
      <c r="B259" s="176"/>
      <c r="C259" s="225" t="s">
        <v>364</v>
      </c>
      <c r="D259" s="226"/>
      <c r="E259" s="178">
        <v>0</v>
      </c>
      <c r="F259" s="179"/>
      <c r="G259" s="180"/>
      <c r="H259" s="181"/>
      <c r="I259" s="182"/>
      <c r="J259" s="181"/>
      <c r="K259" s="182"/>
      <c r="M259" s="177" t="s">
        <v>364</v>
      </c>
      <c r="O259" s="177"/>
      <c r="Q259" s="167"/>
    </row>
    <row r="260" spans="1:82">
      <c r="A260" s="175"/>
      <c r="B260" s="176"/>
      <c r="C260" s="225" t="s">
        <v>365</v>
      </c>
      <c r="D260" s="226"/>
      <c r="E260" s="178">
        <v>0</v>
      </c>
      <c r="F260" s="179"/>
      <c r="G260" s="180"/>
      <c r="H260" s="181"/>
      <c r="I260" s="182"/>
      <c r="J260" s="181"/>
      <c r="K260" s="182"/>
      <c r="M260" s="177" t="s">
        <v>365</v>
      </c>
      <c r="O260" s="177"/>
      <c r="Q260" s="167"/>
    </row>
    <row r="261" spans="1:82">
      <c r="A261" s="175"/>
      <c r="B261" s="176"/>
      <c r="C261" s="225" t="s">
        <v>366</v>
      </c>
      <c r="D261" s="226"/>
      <c r="E261" s="178">
        <v>0</v>
      </c>
      <c r="F261" s="179"/>
      <c r="G261" s="180"/>
      <c r="H261" s="181"/>
      <c r="I261" s="182"/>
      <c r="J261" s="181"/>
      <c r="K261" s="182"/>
      <c r="M261" s="177" t="s">
        <v>366</v>
      </c>
      <c r="O261" s="177"/>
      <c r="Q261" s="167"/>
    </row>
    <row r="262" spans="1:82" ht="22.5">
      <c r="A262" s="175"/>
      <c r="B262" s="176"/>
      <c r="C262" s="225" t="s">
        <v>367</v>
      </c>
      <c r="D262" s="226"/>
      <c r="E262" s="178">
        <v>105.92</v>
      </c>
      <c r="F262" s="179"/>
      <c r="G262" s="180"/>
      <c r="H262" s="181"/>
      <c r="I262" s="182"/>
      <c r="J262" s="181"/>
      <c r="K262" s="182"/>
      <c r="M262" s="177" t="s">
        <v>367</v>
      </c>
      <c r="O262" s="177"/>
      <c r="Q262" s="167"/>
    </row>
    <row r="263" spans="1:82">
      <c r="A263" s="175"/>
      <c r="B263" s="176"/>
      <c r="C263" s="225" t="s">
        <v>368</v>
      </c>
      <c r="D263" s="226"/>
      <c r="E263" s="178">
        <v>53.44</v>
      </c>
      <c r="F263" s="179"/>
      <c r="G263" s="180"/>
      <c r="H263" s="181"/>
      <c r="I263" s="182"/>
      <c r="J263" s="181"/>
      <c r="K263" s="182"/>
      <c r="M263" s="177" t="s">
        <v>368</v>
      </c>
      <c r="O263" s="177"/>
      <c r="Q263" s="167"/>
    </row>
    <row r="264" spans="1:82">
      <c r="A264" s="175"/>
      <c r="B264" s="176"/>
      <c r="C264" s="225" t="s">
        <v>369</v>
      </c>
      <c r="D264" s="226"/>
      <c r="E264" s="178">
        <v>65.83</v>
      </c>
      <c r="F264" s="179"/>
      <c r="G264" s="180"/>
      <c r="H264" s="181"/>
      <c r="I264" s="182"/>
      <c r="J264" s="181"/>
      <c r="K264" s="182"/>
      <c r="M264" s="177" t="s">
        <v>369</v>
      </c>
      <c r="O264" s="177"/>
      <c r="Q264" s="167"/>
    </row>
    <row r="265" spans="1:82">
      <c r="A265" s="175"/>
      <c r="B265" s="176"/>
      <c r="C265" s="225" t="s">
        <v>370</v>
      </c>
      <c r="D265" s="226"/>
      <c r="E265" s="178">
        <v>73.290000000000006</v>
      </c>
      <c r="F265" s="179"/>
      <c r="G265" s="180"/>
      <c r="H265" s="181"/>
      <c r="I265" s="182"/>
      <c r="J265" s="181"/>
      <c r="K265" s="182"/>
      <c r="M265" s="177" t="s">
        <v>370</v>
      </c>
      <c r="O265" s="177"/>
      <c r="Q265" s="167"/>
    </row>
    <row r="266" spans="1:82">
      <c r="A266" s="175"/>
      <c r="B266" s="176"/>
      <c r="C266" s="225" t="s">
        <v>371</v>
      </c>
      <c r="D266" s="226"/>
      <c r="E266" s="178">
        <v>144.57</v>
      </c>
      <c r="F266" s="179"/>
      <c r="G266" s="180"/>
      <c r="H266" s="181"/>
      <c r="I266" s="182"/>
      <c r="J266" s="181"/>
      <c r="K266" s="182"/>
      <c r="M266" s="177" t="s">
        <v>371</v>
      </c>
      <c r="O266" s="177"/>
      <c r="Q266" s="167"/>
    </row>
    <row r="267" spans="1:82">
      <c r="A267" s="175"/>
      <c r="B267" s="176"/>
      <c r="C267" s="225" t="s">
        <v>372</v>
      </c>
      <c r="D267" s="226"/>
      <c r="E267" s="178">
        <v>49.42</v>
      </c>
      <c r="F267" s="179"/>
      <c r="G267" s="180"/>
      <c r="H267" s="181"/>
      <c r="I267" s="182"/>
      <c r="J267" s="181"/>
      <c r="K267" s="182"/>
      <c r="M267" s="177" t="s">
        <v>372</v>
      </c>
      <c r="O267" s="177"/>
      <c r="Q267" s="167"/>
    </row>
    <row r="268" spans="1:82">
      <c r="A268" s="175"/>
      <c r="B268" s="176"/>
      <c r="C268" s="225" t="s">
        <v>373</v>
      </c>
      <c r="D268" s="226"/>
      <c r="E268" s="178">
        <v>78.52</v>
      </c>
      <c r="F268" s="179"/>
      <c r="G268" s="180"/>
      <c r="H268" s="181"/>
      <c r="I268" s="182"/>
      <c r="J268" s="181"/>
      <c r="K268" s="182"/>
      <c r="M268" s="177" t="s">
        <v>373</v>
      </c>
      <c r="O268" s="177"/>
      <c r="Q268" s="167"/>
    </row>
    <row r="269" spans="1:82">
      <c r="A269" s="175"/>
      <c r="B269" s="176"/>
      <c r="C269" s="225" t="s">
        <v>374</v>
      </c>
      <c r="D269" s="226"/>
      <c r="E269" s="178">
        <v>75.73</v>
      </c>
      <c r="F269" s="179"/>
      <c r="G269" s="180"/>
      <c r="H269" s="181"/>
      <c r="I269" s="182"/>
      <c r="J269" s="181"/>
      <c r="K269" s="182"/>
      <c r="M269" s="177" t="s">
        <v>374</v>
      </c>
      <c r="O269" s="177"/>
      <c r="Q269" s="167"/>
    </row>
    <row r="270" spans="1:82">
      <c r="A270" s="175"/>
      <c r="B270" s="176"/>
      <c r="C270" s="225" t="s">
        <v>375</v>
      </c>
      <c r="D270" s="226"/>
      <c r="E270" s="178">
        <v>29.22</v>
      </c>
      <c r="F270" s="179"/>
      <c r="G270" s="180"/>
      <c r="H270" s="181"/>
      <c r="I270" s="182"/>
      <c r="J270" s="181"/>
      <c r="K270" s="182"/>
      <c r="M270" s="177" t="s">
        <v>375</v>
      </c>
      <c r="O270" s="177"/>
      <c r="Q270" s="167"/>
    </row>
    <row r="271" spans="1:82">
      <c r="A271" s="175"/>
      <c r="B271" s="176"/>
      <c r="C271" s="225" t="s">
        <v>376</v>
      </c>
      <c r="D271" s="226"/>
      <c r="E271" s="178">
        <v>33.32</v>
      </c>
      <c r="F271" s="179"/>
      <c r="G271" s="180"/>
      <c r="H271" s="181"/>
      <c r="I271" s="182"/>
      <c r="J271" s="181"/>
      <c r="K271" s="182"/>
      <c r="M271" s="177" t="s">
        <v>376</v>
      </c>
      <c r="O271" s="177"/>
      <c r="Q271" s="167"/>
    </row>
    <row r="272" spans="1:82">
      <c r="A272" s="175"/>
      <c r="B272" s="176"/>
      <c r="C272" s="225" t="s">
        <v>377</v>
      </c>
      <c r="D272" s="226"/>
      <c r="E272" s="178">
        <v>36.770000000000003</v>
      </c>
      <c r="F272" s="179"/>
      <c r="G272" s="180"/>
      <c r="H272" s="181"/>
      <c r="I272" s="182"/>
      <c r="J272" s="181"/>
      <c r="K272" s="182"/>
      <c r="M272" s="177" t="s">
        <v>377</v>
      </c>
      <c r="O272" s="177"/>
      <c r="Q272" s="167"/>
    </row>
    <row r="273" spans="1:82">
      <c r="A273" s="168">
        <v>32</v>
      </c>
      <c r="B273" s="169" t="s">
        <v>378</v>
      </c>
      <c r="C273" s="170" t="s">
        <v>379</v>
      </c>
      <c r="D273" s="171" t="s">
        <v>98</v>
      </c>
      <c r="E273" s="172">
        <v>746.03</v>
      </c>
      <c r="F273" s="204"/>
      <c r="G273" s="173">
        <f>E273*F273</f>
        <v>0</v>
      </c>
      <c r="H273" s="174">
        <v>0</v>
      </c>
      <c r="I273" s="174">
        <f>E273*H273</f>
        <v>0</v>
      </c>
      <c r="J273" s="174">
        <v>0</v>
      </c>
      <c r="K273" s="174">
        <f>E273*J273</f>
        <v>0</v>
      </c>
      <c r="Q273" s="167">
        <v>2</v>
      </c>
      <c r="AA273" s="144">
        <v>1</v>
      </c>
      <c r="AB273" s="144">
        <v>1</v>
      </c>
      <c r="AC273" s="144">
        <v>1</v>
      </c>
      <c r="BB273" s="144">
        <v>1</v>
      </c>
      <c r="BC273" s="144">
        <f>IF(BB273=1,G273,0)</f>
        <v>0</v>
      </c>
      <c r="BD273" s="144">
        <f>IF(BB273=2,G273,0)</f>
        <v>0</v>
      </c>
      <c r="BE273" s="144">
        <f>IF(BB273=3,G273,0)</f>
        <v>0</v>
      </c>
      <c r="BF273" s="144">
        <f>IF(BB273=4,G273,0)</f>
        <v>0</v>
      </c>
      <c r="BG273" s="144">
        <f>IF(BB273=5,G273,0)</f>
        <v>0</v>
      </c>
      <c r="CA273" s="144">
        <v>1</v>
      </c>
      <c r="CB273" s="144">
        <v>1</v>
      </c>
      <c r="CC273" s="167"/>
      <c r="CD273" s="167"/>
    </row>
    <row r="274" spans="1:82">
      <c r="A274" s="175"/>
      <c r="B274" s="176"/>
      <c r="C274" s="225" t="s">
        <v>366</v>
      </c>
      <c r="D274" s="226"/>
      <c r="E274" s="178">
        <v>0</v>
      </c>
      <c r="F274" s="179"/>
      <c r="G274" s="180"/>
      <c r="H274" s="181"/>
      <c r="I274" s="182"/>
      <c r="J274" s="181"/>
      <c r="K274" s="182"/>
      <c r="M274" s="177" t="s">
        <v>366</v>
      </c>
      <c r="O274" s="177"/>
      <c r="Q274" s="167"/>
    </row>
    <row r="275" spans="1:82" ht="22.5">
      <c r="A275" s="175"/>
      <c r="B275" s="176"/>
      <c r="C275" s="225" t="s">
        <v>367</v>
      </c>
      <c r="D275" s="226"/>
      <c r="E275" s="178">
        <v>105.92</v>
      </c>
      <c r="F275" s="179"/>
      <c r="G275" s="180"/>
      <c r="H275" s="181"/>
      <c r="I275" s="182"/>
      <c r="J275" s="181"/>
      <c r="K275" s="182"/>
      <c r="M275" s="177" t="s">
        <v>367</v>
      </c>
      <c r="O275" s="177"/>
      <c r="Q275" s="167"/>
    </row>
    <row r="276" spans="1:82">
      <c r="A276" s="175"/>
      <c r="B276" s="176"/>
      <c r="C276" s="225" t="s">
        <v>368</v>
      </c>
      <c r="D276" s="226"/>
      <c r="E276" s="178">
        <v>53.44</v>
      </c>
      <c r="F276" s="179"/>
      <c r="G276" s="180"/>
      <c r="H276" s="181"/>
      <c r="I276" s="182"/>
      <c r="J276" s="181"/>
      <c r="K276" s="182"/>
      <c r="M276" s="177" t="s">
        <v>368</v>
      </c>
      <c r="O276" s="177"/>
      <c r="Q276" s="167"/>
    </row>
    <row r="277" spans="1:82">
      <c r="A277" s="175"/>
      <c r="B277" s="176"/>
      <c r="C277" s="225" t="s">
        <v>369</v>
      </c>
      <c r="D277" s="226"/>
      <c r="E277" s="178">
        <v>65.83</v>
      </c>
      <c r="F277" s="179"/>
      <c r="G277" s="180"/>
      <c r="H277" s="181"/>
      <c r="I277" s="182"/>
      <c r="J277" s="181"/>
      <c r="K277" s="182"/>
      <c r="M277" s="177" t="s">
        <v>369</v>
      </c>
      <c r="O277" s="177"/>
      <c r="Q277" s="167"/>
    </row>
    <row r="278" spans="1:82">
      <c r="A278" s="175"/>
      <c r="B278" s="176"/>
      <c r="C278" s="225" t="s">
        <v>370</v>
      </c>
      <c r="D278" s="226"/>
      <c r="E278" s="178">
        <v>73.290000000000006</v>
      </c>
      <c r="F278" s="179"/>
      <c r="G278" s="180"/>
      <c r="H278" s="181"/>
      <c r="I278" s="182"/>
      <c r="J278" s="181"/>
      <c r="K278" s="182"/>
      <c r="M278" s="177" t="s">
        <v>370</v>
      </c>
      <c r="O278" s="177"/>
      <c r="Q278" s="167"/>
    </row>
    <row r="279" spans="1:82">
      <c r="A279" s="175"/>
      <c r="B279" s="176"/>
      <c r="C279" s="225" t="s">
        <v>371</v>
      </c>
      <c r="D279" s="226"/>
      <c r="E279" s="178">
        <v>144.57</v>
      </c>
      <c r="F279" s="179"/>
      <c r="G279" s="180"/>
      <c r="H279" s="181"/>
      <c r="I279" s="182"/>
      <c r="J279" s="181"/>
      <c r="K279" s="182"/>
      <c r="M279" s="177" t="s">
        <v>371</v>
      </c>
      <c r="O279" s="177"/>
      <c r="Q279" s="167"/>
    </row>
    <row r="280" spans="1:82">
      <c r="A280" s="175"/>
      <c r="B280" s="176"/>
      <c r="C280" s="225" t="s">
        <v>372</v>
      </c>
      <c r="D280" s="226"/>
      <c r="E280" s="178">
        <v>49.42</v>
      </c>
      <c r="F280" s="179"/>
      <c r="G280" s="180"/>
      <c r="H280" s="181"/>
      <c r="I280" s="182"/>
      <c r="J280" s="181"/>
      <c r="K280" s="182"/>
      <c r="M280" s="177" t="s">
        <v>372</v>
      </c>
      <c r="O280" s="177"/>
      <c r="Q280" s="167"/>
    </row>
    <row r="281" spans="1:82">
      <c r="A281" s="175"/>
      <c r="B281" s="176"/>
      <c r="C281" s="225" t="s">
        <v>373</v>
      </c>
      <c r="D281" s="226"/>
      <c r="E281" s="178">
        <v>78.52</v>
      </c>
      <c r="F281" s="179"/>
      <c r="G281" s="180"/>
      <c r="H281" s="181"/>
      <c r="I281" s="182"/>
      <c r="J281" s="181"/>
      <c r="K281" s="182"/>
      <c r="M281" s="177" t="s">
        <v>373</v>
      </c>
      <c r="O281" s="177"/>
      <c r="Q281" s="167"/>
    </row>
    <row r="282" spans="1:82">
      <c r="A282" s="175"/>
      <c r="B282" s="176"/>
      <c r="C282" s="225" t="s">
        <v>374</v>
      </c>
      <c r="D282" s="226"/>
      <c r="E282" s="178">
        <v>75.73</v>
      </c>
      <c r="F282" s="179"/>
      <c r="G282" s="180"/>
      <c r="H282" s="181"/>
      <c r="I282" s="182"/>
      <c r="J282" s="181"/>
      <c r="K282" s="182"/>
      <c r="M282" s="177" t="s">
        <v>374</v>
      </c>
      <c r="O282" s="177"/>
      <c r="Q282" s="167"/>
    </row>
    <row r="283" spans="1:82">
      <c r="A283" s="175"/>
      <c r="B283" s="176"/>
      <c r="C283" s="225" t="s">
        <v>375</v>
      </c>
      <c r="D283" s="226"/>
      <c r="E283" s="178">
        <v>29.22</v>
      </c>
      <c r="F283" s="179"/>
      <c r="G283" s="180"/>
      <c r="H283" s="181"/>
      <c r="I283" s="182"/>
      <c r="J283" s="181"/>
      <c r="K283" s="182"/>
      <c r="M283" s="177" t="s">
        <v>375</v>
      </c>
      <c r="O283" s="177"/>
      <c r="Q283" s="167"/>
    </row>
    <row r="284" spans="1:82">
      <c r="A284" s="175"/>
      <c r="B284" s="176"/>
      <c r="C284" s="225" t="s">
        <v>376</v>
      </c>
      <c r="D284" s="226"/>
      <c r="E284" s="178">
        <v>33.32</v>
      </c>
      <c r="F284" s="179"/>
      <c r="G284" s="180"/>
      <c r="H284" s="181"/>
      <c r="I284" s="182"/>
      <c r="J284" s="181"/>
      <c r="K284" s="182"/>
      <c r="M284" s="177" t="s">
        <v>376</v>
      </c>
      <c r="O284" s="177"/>
      <c r="Q284" s="167"/>
    </row>
    <row r="285" spans="1:82">
      <c r="A285" s="175"/>
      <c r="B285" s="176"/>
      <c r="C285" s="225" t="s">
        <v>377</v>
      </c>
      <c r="D285" s="226"/>
      <c r="E285" s="178">
        <v>36.770000000000003</v>
      </c>
      <c r="F285" s="179"/>
      <c r="G285" s="180"/>
      <c r="H285" s="181"/>
      <c r="I285" s="182"/>
      <c r="J285" s="181"/>
      <c r="K285" s="182"/>
      <c r="M285" s="177" t="s">
        <v>377</v>
      </c>
      <c r="O285" s="177"/>
      <c r="Q285" s="167"/>
    </row>
    <row r="286" spans="1:82">
      <c r="A286" s="183"/>
      <c r="B286" s="184" t="s">
        <v>81</v>
      </c>
      <c r="C286" s="185" t="str">
        <f>CONCATENATE(B257," ",C257)</f>
        <v>95 Dokončovací konstrukce na pozemních stavbách</v>
      </c>
      <c r="D286" s="186"/>
      <c r="E286" s="187"/>
      <c r="F286" s="188"/>
      <c r="G286" s="189">
        <f>SUM(G257:G285)</f>
        <v>0</v>
      </c>
      <c r="H286" s="190"/>
      <c r="I286" s="191">
        <f>SUM(I257:I285)</f>
        <v>2.9841200000000002E-2</v>
      </c>
      <c r="J286" s="190"/>
      <c r="K286" s="191">
        <f>SUM(K257:K285)</f>
        <v>0</v>
      </c>
      <c r="Q286" s="167">
        <v>4</v>
      </c>
      <c r="BC286" s="192">
        <f>SUM(BC257:BC285)</f>
        <v>0</v>
      </c>
      <c r="BD286" s="192">
        <f>SUM(BD257:BD285)</f>
        <v>0</v>
      </c>
      <c r="BE286" s="192">
        <f>SUM(BE257:BE285)</f>
        <v>0</v>
      </c>
      <c r="BF286" s="192">
        <f>SUM(BF257:BF285)</f>
        <v>0</v>
      </c>
      <c r="BG286" s="192">
        <f>SUM(BG257:BG285)</f>
        <v>0</v>
      </c>
    </row>
    <row r="287" spans="1:82">
      <c r="A287" s="159" t="s">
        <v>78</v>
      </c>
      <c r="B287" s="160" t="s">
        <v>380</v>
      </c>
      <c r="C287" s="161" t="s">
        <v>381</v>
      </c>
      <c r="D287" s="162"/>
      <c r="E287" s="163"/>
      <c r="F287" s="163"/>
      <c r="G287" s="164"/>
      <c r="H287" s="165"/>
      <c r="I287" s="166"/>
      <c r="J287" s="165"/>
      <c r="K287" s="166"/>
      <c r="Q287" s="167">
        <v>1</v>
      </c>
    </row>
    <row r="288" spans="1:82">
      <c r="A288" s="168">
        <v>33</v>
      </c>
      <c r="B288" s="169" t="s">
        <v>382</v>
      </c>
      <c r="C288" s="170" t="s">
        <v>383</v>
      </c>
      <c r="D288" s="171" t="s">
        <v>98</v>
      </c>
      <c r="E288" s="172">
        <v>7.18</v>
      </c>
      <c r="F288" s="204"/>
      <c r="G288" s="173">
        <f>E288*F288</f>
        <v>0</v>
      </c>
      <c r="H288" s="174">
        <v>6.7000000000000002E-4</v>
      </c>
      <c r="I288" s="174">
        <f>E288*H288</f>
        <v>4.8105999999999999E-3</v>
      </c>
      <c r="J288" s="174">
        <v>-0.13100000000000001</v>
      </c>
      <c r="K288" s="174">
        <f>E288*J288</f>
        <v>-0.94057999999999997</v>
      </c>
      <c r="Q288" s="167">
        <v>2</v>
      </c>
      <c r="AA288" s="144">
        <v>1</v>
      </c>
      <c r="AB288" s="144">
        <v>1</v>
      </c>
      <c r="AC288" s="144">
        <v>1</v>
      </c>
      <c r="BB288" s="144">
        <v>1</v>
      </c>
      <c r="BC288" s="144">
        <f>IF(BB288=1,G288,0)</f>
        <v>0</v>
      </c>
      <c r="BD288" s="144">
        <f>IF(BB288=2,G288,0)</f>
        <v>0</v>
      </c>
      <c r="BE288" s="144">
        <f>IF(BB288=3,G288,0)</f>
        <v>0</v>
      </c>
      <c r="BF288" s="144">
        <f>IF(BB288=4,G288,0)</f>
        <v>0</v>
      </c>
      <c r="BG288" s="144">
        <f>IF(BB288=5,G288,0)</f>
        <v>0</v>
      </c>
      <c r="CA288" s="144">
        <v>1</v>
      </c>
      <c r="CB288" s="144">
        <v>1</v>
      </c>
      <c r="CC288" s="167"/>
      <c r="CD288" s="167"/>
    </row>
    <row r="289" spans="1:82">
      <c r="A289" s="175"/>
      <c r="B289" s="176"/>
      <c r="C289" s="225" t="s">
        <v>384</v>
      </c>
      <c r="D289" s="226"/>
      <c r="E289" s="178">
        <v>0</v>
      </c>
      <c r="F289" s="179"/>
      <c r="G289" s="180"/>
      <c r="H289" s="181"/>
      <c r="I289" s="182"/>
      <c r="J289" s="181"/>
      <c r="K289" s="182"/>
      <c r="M289" s="177" t="s">
        <v>384</v>
      </c>
      <c r="O289" s="177"/>
      <c r="Q289" s="167"/>
    </row>
    <row r="290" spans="1:82">
      <c r="A290" s="175"/>
      <c r="B290" s="176"/>
      <c r="C290" s="225" t="s">
        <v>385</v>
      </c>
      <c r="D290" s="226"/>
      <c r="E290" s="178">
        <v>2.75</v>
      </c>
      <c r="F290" s="179"/>
      <c r="G290" s="180"/>
      <c r="H290" s="181"/>
      <c r="I290" s="182"/>
      <c r="J290" s="181"/>
      <c r="K290" s="182"/>
      <c r="M290" s="177" t="s">
        <v>385</v>
      </c>
      <c r="O290" s="177"/>
      <c r="Q290" s="167"/>
    </row>
    <row r="291" spans="1:82">
      <c r="A291" s="175"/>
      <c r="B291" s="176"/>
      <c r="C291" s="225" t="s">
        <v>386</v>
      </c>
      <c r="D291" s="226"/>
      <c r="E291" s="178">
        <v>1.68</v>
      </c>
      <c r="F291" s="179"/>
      <c r="G291" s="180"/>
      <c r="H291" s="181"/>
      <c r="I291" s="182"/>
      <c r="J291" s="181"/>
      <c r="K291" s="182"/>
      <c r="M291" s="177" t="s">
        <v>386</v>
      </c>
      <c r="O291" s="177"/>
      <c r="Q291" s="167"/>
    </row>
    <row r="292" spans="1:82">
      <c r="A292" s="175"/>
      <c r="B292" s="176"/>
      <c r="C292" s="225" t="s">
        <v>387</v>
      </c>
      <c r="D292" s="226"/>
      <c r="E292" s="178">
        <v>2.75</v>
      </c>
      <c r="F292" s="179"/>
      <c r="G292" s="180"/>
      <c r="H292" s="181"/>
      <c r="I292" s="182"/>
      <c r="J292" s="181"/>
      <c r="K292" s="182"/>
      <c r="M292" s="177" t="s">
        <v>387</v>
      </c>
      <c r="O292" s="177"/>
      <c r="Q292" s="167"/>
    </row>
    <row r="293" spans="1:82">
      <c r="A293" s="168">
        <v>34</v>
      </c>
      <c r="B293" s="169" t="s">
        <v>388</v>
      </c>
      <c r="C293" s="170" t="s">
        <v>389</v>
      </c>
      <c r="D293" s="171" t="s">
        <v>91</v>
      </c>
      <c r="E293" s="172">
        <v>2</v>
      </c>
      <c r="F293" s="204"/>
      <c r="G293" s="173">
        <f>E293*F293</f>
        <v>0</v>
      </c>
      <c r="H293" s="174">
        <v>0</v>
      </c>
      <c r="I293" s="174">
        <f>E293*H293</f>
        <v>0</v>
      </c>
      <c r="J293" s="174">
        <v>-7.4999999999999997E-2</v>
      </c>
      <c r="K293" s="174">
        <f>E293*J293</f>
        <v>-0.15</v>
      </c>
      <c r="Q293" s="167">
        <v>2</v>
      </c>
      <c r="AA293" s="144">
        <v>1</v>
      </c>
      <c r="AB293" s="144">
        <v>1</v>
      </c>
      <c r="AC293" s="144">
        <v>1</v>
      </c>
      <c r="BB293" s="144">
        <v>1</v>
      </c>
      <c r="BC293" s="144">
        <f>IF(BB293=1,G293,0)</f>
        <v>0</v>
      </c>
      <c r="BD293" s="144">
        <f>IF(BB293=2,G293,0)</f>
        <v>0</v>
      </c>
      <c r="BE293" s="144">
        <f>IF(BB293=3,G293,0)</f>
        <v>0</v>
      </c>
      <c r="BF293" s="144">
        <f>IF(BB293=4,G293,0)</f>
        <v>0</v>
      </c>
      <c r="BG293" s="144">
        <f>IF(BB293=5,G293,0)</f>
        <v>0</v>
      </c>
      <c r="CA293" s="144">
        <v>1</v>
      </c>
      <c r="CB293" s="144">
        <v>1</v>
      </c>
      <c r="CC293" s="167"/>
      <c r="CD293" s="167"/>
    </row>
    <row r="294" spans="1:82">
      <c r="A294" s="175"/>
      <c r="B294" s="176"/>
      <c r="C294" s="225" t="s">
        <v>390</v>
      </c>
      <c r="D294" s="226"/>
      <c r="E294" s="178">
        <v>0</v>
      </c>
      <c r="F294" s="179"/>
      <c r="G294" s="180"/>
      <c r="H294" s="181"/>
      <c r="I294" s="182"/>
      <c r="J294" s="181"/>
      <c r="K294" s="182"/>
      <c r="M294" s="177" t="s">
        <v>390</v>
      </c>
      <c r="O294" s="177"/>
      <c r="Q294" s="167"/>
    </row>
    <row r="295" spans="1:82">
      <c r="A295" s="175"/>
      <c r="B295" s="176"/>
      <c r="C295" s="225" t="s">
        <v>391</v>
      </c>
      <c r="D295" s="226"/>
      <c r="E295" s="178">
        <v>1</v>
      </c>
      <c r="F295" s="179"/>
      <c r="G295" s="180"/>
      <c r="H295" s="181"/>
      <c r="I295" s="182"/>
      <c r="J295" s="181"/>
      <c r="K295" s="182"/>
      <c r="M295" s="177" t="s">
        <v>391</v>
      </c>
      <c r="O295" s="177"/>
      <c r="Q295" s="167"/>
    </row>
    <row r="296" spans="1:82">
      <c r="A296" s="175"/>
      <c r="B296" s="176"/>
      <c r="C296" s="225" t="s">
        <v>392</v>
      </c>
      <c r="D296" s="226"/>
      <c r="E296" s="178">
        <v>1</v>
      </c>
      <c r="F296" s="179"/>
      <c r="G296" s="180"/>
      <c r="H296" s="181"/>
      <c r="I296" s="182"/>
      <c r="J296" s="181"/>
      <c r="K296" s="182"/>
      <c r="M296" s="177" t="s">
        <v>392</v>
      </c>
      <c r="O296" s="177"/>
      <c r="Q296" s="167"/>
    </row>
    <row r="297" spans="1:82">
      <c r="A297" s="168">
        <v>35</v>
      </c>
      <c r="B297" s="169" t="s">
        <v>393</v>
      </c>
      <c r="C297" s="170" t="s">
        <v>394</v>
      </c>
      <c r="D297" s="171" t="s">
        <v>98</v>
      </c>
      <c r="E297" s="172">
        <v>6.45</v>
      </c>
      <c r="F297" s="204"/>
      <c r="G297" s="173">
        <f>E297*F297</f>
        <v>0</v>
      </c>
      <c r="H297" s="174">
        <v>3.3E-4</v>
      </c>
      <c r="I297" s="174">
        <f>E297*H297</f>
        <v>2.1285000000000002E-3</v>
      </c>
      <c r="J297" s="174">
        <v>-1.183E-2</v>
      </c>
      <c r="K297" s="174">
        <f>E297*J297</f>
        <v>-7.630350000000001E-2</v>
      </c>
      <c r="Q297" s="167">
        <v>2</v>
      </c>
      <c r="AA297" s="144">
        <v>1</v>
      </c>
      <c r="AB297" s="144">
        <v>1</v>
      </c>
      <c r="AC297" s="144">
        <v>1</v>
      </c>
      <c r="BB297" s="144">
        <v>1</v>
      </c>
      <c r="BC297" s="144">
        <f>IF(BB297=1,G297,0)</f>
        <v>0</v>
      </c>
      <c r="BD297" s="144">
        <f>IF(BB297=2,G297,0)</f>
        <v>0</v>
      </c>
      <c r="BE297" s="144">
        <f>IF(BB297=3,G297,0)</f>
        <v>0</v>
      </c>
      <c r="BF297" s="144">
        <f>IF(BB297=4,G297,0)</f>
        <v>0</v>
      </c>
      <c r="BG297" s="144">
        <f>IF(BB297=5,G297,0)</f>
        <v>0</v>
      </c>
      <c r="CA297" s="144">
        <v>1</v>
      </c>
      <c r="CB297" s="144">
        <v>1</v>
      </c>
      <c r="CC297" s="167"/>
      <c r="CD297" s="167"/>
    </row>
    <row r="298" spans="1:82">
      <c r="A298" s="175"/>
      <c r="B298" s="176"/>
      <c r="C298" s="225" t="s">
        <v>395</v>
      </c>
      <c r="D298" s="226"/>
      <c r="E298" s="178">
        <v>0</v>
      </c>
      <c r="F298" s="179"/>
      <c r="G298" s="180"/>
      <c r="H298" s="181"/>
      <c r="I298" s="182"/>
      <c r="J298" s="181"/>
      <c r="K298" s="182"/>
      <c r="M298" s="177" t="s">
        <v>395</v>
      </c>
      <c r="O298" s="177"/>
      <c r="Q298" s="167"/>
    </row>
    <row r="299" spans="1:82">
      <c r="A299" s="175"/>
      <c r="B299" s="176"/>
      <c r="C299" s="225" t="s">
        <v>396</v>
      </c>
      <c r="D299" s="226"/>
      <c r="E299" s="178">
        <v>6.45</v>
      </c>
      <c r="F299" s="179"/>
      <c r="G299" s="180"/>
      <c r="H299" s="181"/>
      <c r="I299" s="182"/>
      <c r="J299" s="181"/>
      <c r="K299" s="182"/>
      <c r="M299" s="177" t="s">
        <v>396</v>
      </c>
      <c r="O299" s="177"/>
      <c r="Q299" s="167"/>
    </row>
    <row r="300" spans="1:82">
      <c r="A300" s="168">
        <v>36</v>
      </c>
      <c r="B300" s="169" t="s">
        <v>397</v>
      </c>
      <c r="C300" s="170" t="s">
        <v>398</v>
      </c>
      <c r="D300" s="171" t="s">
        <v>139</v>
      </c>
      <c r="E300" s="172">
        <v>4.0599999999999996</v>
      </c>
      <c r="F300" s="204"/>
      <c r="G300" s="173">
        <f>E300*F300</f>
        <v>0</v>
      </c>
      <c r="H300" s="174">
        <v>0</v>
      </c>
      <c r="I300" s="174">
        <f>E300*H300</f>
        <v>0</v>
      </c>
      <c r="J300" s="174">
        <v>-7.0000000000000007E-2</v>
      </c>
      <c r="K300" s="174">
        <f>E300*J300</f>
        <v>-0.28420000000000001</v>
      </c>
      <c r="Q300" s="167">
        <v>2</v>
      </c>
      <c r="AA300" s="144">
        <v>1</v>
      </c>
      <c r="AB300" s="144">
        <v>1</v>
      </c>
      <c r="AC300" s="144">
        <v>1</v>
      </c>
      <c r="BB300" s="144">
        <v>1</v>
      </c>
      <c r="BC300" s="144">
        <f>IF(BB300=1,G300,0)</f>
        <v>0</v>
      </c>
      <c r="BD300" s="144">
        <f>IF(BB300=2,G300,0)</f>
        <v>0</v>
      </c>
      <c r="BE300" s="144">
        <f>IF(BB300=3,G300,0)</f>
        <v>0</v>
      </c>
      <c r="BF300" s="144">
        <f>IF(BB300=4,G300,0)</f>
        <v>0</v>
      </c>
      <c r="BG300" s="144">
        <f>IF(BB300=5,G300,0)</f>
        <v>0</v>
      </c>
      <c r="CA300" s="144">
        <v>1</v>
      </c>
      <c r="CB300" s="144">
        <v>1</v>
      </c>
      <c r="CC300" s="167"/>
      <c r="CD300" s="167"/>
    </row>
    <row r="301" spans="1:82">
      <c r="A301" s="175"/>
      <c r="B301" s="176"/>
      <c r="C301" s="225" t="s">
        <v>399</v>
      </c>
      <c r="D301" s="226"/>
      <c r="E301" s="178">
        <v>0</v>
      </c>
      <c r="F301" s="179"/>
      <c r="G301" s="180"/>
      <c r="H301" s="181"/>
      <c r="I301" s="182"/>
      <c r="J301" s="181"/>
      <c r="K301" s="182"/>
      <c r="M301" s="177" t="s">
        <v>399</v>
      </c>
      <c r="O301" s="177"/>
      <c r="Q301" s="167"/>
    </row>
    <row r="302" spans="1:82">
      <c r="A302" s="175"/>
      <c r="B302" s="176"/>
      <c r="C302" s="225" t="s">
        <v>400</v>
      </c>
      <c r="D302" s="226"/>
      <c r="E302" s="178">
        <v>4.0599999999999996</v>
      </c>
      <c r="F302" s="179"/>
      <c r="G302" s="180"/>
      <c r="H302" s="181"/>
      <c r="I302" s="182"/>
      <c r="J302" s="181"/>
      <c r="K302" s="182"/>
      <c r="M302" s="177" t="s">
        <v>400</v>
      </c>
      <c r="O302" s="177"/>
      <c r="Q302" s="167"/>
    </row>
    <row r="303" spans="1:82">
      <c r="A303" s="168">
        <v>37</v>
      </c>
      <c r="B303" s="169" t="s">
        <v>401</v>
      </c>
      <c r="C303" s="170" t="s">
        <v>402</v>
      </c>
      <c r="D303" s="171" t="s">
        <v>146</v>
      </c>
      <c r="E303" s="172">
        <v>9.3488000000000007</v>
      </c>
      <c r="F303" s="204"/>
      <c r="G303" s="173">
        <f>E303*F303</f>
        <v>0</v>
      </c>
      <c r="H303" s="174">
        <v>0</v>
      </c>
      <c r="I303" s="174">
        <f>E303*H303</f>
        <v>0</v>
      </c>
      <c r="J303" s="174">
        <v>-2.2000000000000002</v>
      </c>
      <c r="K303" s="174">
        <f>E303*J303</f>
        <v>-20.567360000000004</v>
      </c>
      <c r="Q303" s="167">
        <v>2</v>
      </c>
      <c r="AA303" s="144">
        <v>1</v>
      </c>
      <c r="AB303" s="144">
        <v>1</v>
      </c>
      <c r="AC303" s="144">
        <v>1</v>
      </c>
      <c r="BB303" s="144">
        <v>1</v>
      </c>
      <c r="BC303" s="144">
        <f>IF(BB303=1,G303,0)</f>
        <v>0</v>
      </c>
      <c r="BD303" s="144">
        <f>IF(BB303=2,G303,0)</f>
        <v>0</v>
      </c>
      <c r="BE303" s="144">
        <f>IF(BB303=3,G303,0)</f>
        <v>0</v>
      </c>
      <c r="BF303" s="144">
        <f>IF(BB303=4,G303,0)</f>
        <v>0</v>
      </c>
      <c r="BG303" s="144">
        <f>IF(BB303=5,G303,0)</f>
        <v>0</v>
      </c>
      <c r="CA303" s="144">
        <v>1</v>
      </c>
      <c r="CB303" s="144">
        <v>1</v>
      </c>
      <c r="CC303" s="167"/>
      <c r="CD303" s="167"/>
    </row>
    <row r="304" spans="1:82">
      <c r="A304" s="175"/>
      <c r="B304" s="176"/>
      <c r="C304" s="225" t="s">
        <v>403</v>
      </c>
      <c r="D304" s="226"/>
      <c r="E304" s="178">
        <v>0</v>
      </c>
      <c r="F304" s="179"/>
      <c r="G304" s="180"/>
      <c r="H304" s="181"/>
      <c r="I304" s="182"/>
      <c r="J304" s="181"/>
      <c r="K304" s="182"/>
      <c r="M304" s="177" t="s">
        <v>403</v>
      </c>
      <c r="O304" s="177"/>
      <c r="Q304" s="167"/>
    </row>
    <row r="305" spans="1:17">
      <c r="A305" s="175"/>
      <c r="B305" s="176"/>
      <c r="C305" s="225" t="s">
        <v>404</v>
      </c>
      <c r="D305" s="226"/>
      <c r="E305" s="178">
        <v>0</v>
      </c>
      <c r="F305" s="179"/>
      <c r="G305" s="180"/>
      <c r="H305" s="181"/>
      <c r="I305" s="182"/>
      <c r="J305" s="181"/>
      <c r="K305" s="182"/>
      <c r="M305" s="177" t="s">
        <v>404</v>
      </c>
      <c r="O305" s="177"/>
      <c r="Q305" s="167"/>
    </row>
    <row r="306" spans="1:17">
      <c r="A306" s="175"/>
      <c r="B306" s="176"/>
      <c r="C306" s="225" t="s">
        <v>405</v>
      </c>
      <c r="D306" s="226"/>
      <c r="E306" s="178">
        <v>0.1236</v>
      </c>
      <c r="F306" s="179"/>
      <c r="G306" s="180"/>
      <c r="H306" s="181"/>
      <c r="I306" s="182"/>
      <c r="J306" s="181"/>
      <c r="K306" s="182"/>
      <c r="M306" s="177" t="s">
        <v>405</v>
      </c>
      <c r="O306" s="177"/>
      <c r="Q306" s="167"/>
    </row>
    <row r="307" spans="1:17">
      <c r="A307" s="175"/>
      <c r="B307" s="176"/>
      <c r="C307" s="225" t="s">
        <v>406</v>
      </c>
      <c r="D307" s="226"/>
      <c r="E307" s="178">
        <v>6.1800000000000001E-2</v>
      </c>
      <c r="F307" s="179"/>
      <c r="G307" s="180"/>
      <c r="H307" s="181"/>
      <c r="I307" s="182"/>
      <c r="J307" s="181"/>
      <c r="K307" s="182"/>
      <c r="M307" s="177" t="s">
        <v>406</v>
      </c>
      <c r="O307" s="177"/>
      <c r="Q307" s="167"/>
    </row>
    <row r="308" spans="1:17">
      <c r="A308" s="175"/>
      <c r="B308" s="176"/>
      <c r="C308" s="225" t="s">
        <v>407</v>
      </c>
      <c r="D308" s="226"/>
      <c r="E308" s="178">
        <v>0.18</v>
      </c>
      <c r="F308" s="179"/>
      <c r="G308" s="180"/>
      <c r="H308" s="181"/>
      <c r="I308" s="182"/>
      <c r="J308" s="181"/>
      <c r="K308" s="182"/>
      <c r="M308" s="177" t="s">
        <v>407</v>
      </c>
      <c r="O308" s="177"/>
      <c r="Q308" s="167"/>
    </row>
    <row r="309" spans="1:17">
      <c r="A309" s="175"/>
      <c r="B309" s="176"/>
      <c r="C309" s="225" t="s">
        <v>408</v>
      </c>
      <c r="D309" s="226"/>
      <c r="E309" s="178">
        <v>3.9899999999999998E-2</v>
      </c>
      <c r="F309" s="179"/>
      <c r="G309" s="180"/>
      <c r="H309" s="181"/>
      <c r="I309" s="182"/>
      <c r="J309" s="181"/>
      <c r="K309" s="182"/>
      <c r="M309" s="177" t="s">
        <v>408</v>
      </c>
      <c r="O309" s="177"/>
      <c r="Q309" s="167"/>
    </row>
    <row r="310" spans="1:17">
      <c r="A310" s="175"/>
      <c r="B310" s="176"/>
      <c r="C310" s="225" t="s">
        <v>409</v>
      </c>
      <c r="D310" s="226"/>
      <c r="E310" s="178">
        <v>0.47760000000000002</v>
      </c>
      <c r="F310" s="179"/>
      <c r="G310" s="180"/>
      <c r="H310" s="181"/>
      <c r="I310" s="182"/>
      <c r="J310" s="181"/>
      <c r="K310" s="182"/>
      <c r="M310" s="177" t="s">
        <v>409</v>
      </c>
      <c r="O310" s="177"/>
      <c r="Q310" s="167"/>
    </row>
    <row r="311" spans="1:17">
      <c r="A311" s="175"/>
      <c r="B311" s="176"/>
      <c r="C311" s="225" t="s">
        <v>410</v>
      </c>
      <c r="D311" s="226"/>
      <c r="E311" s="178">
        <v>0.11559999999999999</v>
      </c>
      <c r="F311" s="179"/>
      <c r="G311" s="180"/>
      <c r="H311" s="181"/>
      <c r="I311" s="182"/>
      <c r="J311" s="181"/>
      <c r="K311" s="182"/>
      <c r="M311" s="177" t="s">
        <v>410</v>
      </c>
      <c r="O311" s="177"/>
      <c r="Q311" s="167"/>
    </row>
    <row r="312" spans="1:17">
      <c r="A312" s="175"/>
      <c r="B312" s="176"/>
      <c r="C312" s="225" t="s">
        <v>411</v>
      </c>
      <c r="D312" s="226"/>
      <c r="E312" s="178">
        <v>0.47160000000000002</v>
      </c>
      <c r="F312" s="179"/>
      <c r="G312" s="180"/>
      <c r="H312" s="181"/>
      <c r="I312" s="182"/>
      <c r="J312" s="181"/>
      <c r="K312" s="182"/>
      <c r="M312" s="177" t="s">
        <v>411</v>
      </c>
      <c r="O312" s="177"/>
      <c r="Q312" s="167"/>
    </row>
    <row r="313" spans="1:17">
      <c r="A313" s="175"/>
      <c r="B313" s="176"/>
      <c r="C313" s="225" t="s">
        <v>412</v>
      </c>
      <c r="D313" s="226"/>
      <c r="E313" s="178">
        <v>0.1179</v>
      </c>
      <c r="F313" s="179"/>
      <c r="G313" s="180"/>
      <c r="H313" s="181"/>
      <c r="I313" s="182"/>
      <c r="J313" s="181"/>
      <c r="K313" s="182"/>
      <c r="M313" s="177" t="s">
        <v>412</v>
      </c>
      <c r="O313" s="177"/>
      <c r="Q313" s="167"/>
    </row>
    <row r="314" spans="1:17">
      <c r="A314" s="175"/>
      <c r="B314" s="176"/>
      <c r="C314" s="225" t="s">
        <v>413</v>
      </c>
      <c r="D314" s="226"/>
      <c r="E314" s="178">
        <v>0.108</v>
      </c>
      <c r="F314" s="179"/>
      <c r="G314" s="180"/>
      <c r="H314" s="181"/>
      <c r="I314" s="182"/>
      <c r="J314" s="181"/>
      <c r="K314" s="182"/>
      <c r="M314" s="177" t="s">
        <v>413</v>
      </c>
      <c r="O314" s="177"/>
      <c r="Q314" s="167"/>
    </row>
    <row r="315" spans="1:17">
      <c r="A315" s="175"/>
      <c r="B315" s="176"/>
      <c r="C315" s="225" t="s">
        <v>414</v>
      </c>
      <c r="D315" s="226"/>
      <c r="E315" s="178">
        <v>2.7E-2</v>
      </c>
      <c r="F315" s="179"/>
      <c r="G315" s="180"/>
      <c r="H315" s="181"/>
      <c r="I315" s="182"/>
      <c r="J315" s="181"/>
      <c r="K315" s="182"/>
      <c r="M315" s="177" t="s">
        <v>414</v>
      </c>
      <c r="O315" s="177"/>
      <c r="Q315" s="167"/>
    </row>
    <row r="316" spans="1:17">
      <c r="A316" s="175"/>
      <c r="B316" s="176"/>
      <c r="C316" s="225" t="s">
        <v>415</v>
      </c>
      <c r="D316" s="226"/>
      <c r="E316" s="178">
        <v>0.1236</v>
      </c>
      <c r="F316" s="179"/>
      <c r="G316" s="180"/>
      <c r="H316" s="181"/>
      <c r="I316" s="182"/>
      <c r="J316" s="181"/>
      <c r="K316" s="182"/>
      <c r="M316" s="177" t="s">
        <v>415</v>
      </c>
      <c r="O316" s="177"/>
      <c r="Q316" s="167"/>
    </row>
    <row r="317" spans="1:17">
      <c r="A317" s="175"/>
      <c r="B317" s="176"/>
      <c r="C317" s="225" t="s">
        <v>416</v>
      </c>
      <c r="D317" s="226"/>
      <c r="E317" s="178">
        <v>6.1800000000000001E-2</v>
      </c>
      <c r="F317" s="179"/>
      <c r="G317" s="180"/>
      <c r="H317" s="181"/>
      <c r="I317" s="182"/>
      <c r="J317" s="181"/>
      <c r="K317" s="182"/>
      <c r="M317" s="177" t="s">
        <v>416</v>
      </c>
      <c r="O317" s="177"/>
      <c r="Q317" s="167"/>
    </row>
    <row r="318" spans="1:17">
      <c r="A318" s="175"/>
      <c r="B318" s="176"/>
      <c r="C318" s="225" t="s">
        <v>417</v>
      </c>
      <c r="D318" s="226"/>
      <c r="E318" s="178">
        <v>0.37019999999999997</v>
      </c>
      <c r="F318" s="179"/>
      <c r="G318" s="180"/>
      <c r="H318" s="181"/>
      <c r="I318" s="182"/>
      <c r="J318" s="181"/>
      <c r="K318" s="182"/>
      <c r="M318" s="177" t="s">
        <v>417</v>
      </c>
      <c r="O318" s="177"/>
      <c r="Q318" s="167"/>
    </row>
    <row r="319" spans="1:17">
      <c r="A319" s="175"/>
      <c r="B319" s="176"/>
      <c r="C319" s="225" t="s">
        <v>418</v>
      </c>
      <c r="D319" s="226"/>
      <c r="E319" s="178">
        <v>9.2499999999999999E-2</v>
      </c>
      <c r="F319" s="179"/>
      <c r="G319" s="180"/>
      <c r="H319" s="181"/>
      <c r="I319" s="182"/>
      <c r="J319" s="181"/>
      <c r="K319" s="182"/>
      <c r="M319" s="177" t="s">
        <v>418</v>
      </c>
      <c r="O319" s="177"/>
      <c r="Q319" s="167"/>
    </row>
    <row r="320" spans="1:17">
      <c r="A320" s="175"/>
      <c r="B320" s="176"/>
      <c r="C320" s="225" t="s">
        <v>419</v>
      </c>
      <c r="D320" s="226"/>
      <c r="E320" s="178">
        <v>0.31440000000000001</v>
      </c>
      <c r="F320" s="179"/>
      <c r="G320" s="180"/>
      <c r="H320" s="181"/>
      <c r="I320" s="182"/>
      <c r="J320" s="181"/>
      <c r="K320" s="182"/>
      <c r="M320" s="177" t="s">
        <v>419</v>
      </c>
      <c r="O320" s="177"/>
      <c r="Q320" s="167"/>
    </row>
    <row r="321" spans="1:17">
      <c r="A321" s="175"/>
      <c r="B321" s="176"/>
      <c r="C321" s="225" t="s">
        <v>420</v>
      </c>
      <c r="D321" s="226"/>
      <c r="E321" s="178">
        <v>7.8600000000000003E-2</v>
      </c>
      <c r="F321" s="179"/>
      <c r="G321" s="180"/>
      <c r="H321" s="181"/>
      <c r="I321" s="182"/>
      <c r="J321" s="181"/>
      <c r="K321" s="182"/>
      <c r="M321" s="177" t="s">
        <v>420</v>
      </c>
      <c r="O321" s="177"/>
      <c r="Q321" s="167"/>
    </row>
    <row r="322" spans="1:17">
      <c r="A322" s="175"/>
      <c r="B322" s="176"/>
      <c r="C322" s="225" t="s">
        <v>421</v>
      </c>
      <c r="D322" s="226"/>
      <c r="E322" s="178">
        <v>0.108</v>
      </c>
      <c r="F322" s="179"/>
      <c r="G322" s="180"/>
      <c r="H322" s="181"/>
      <c r="I322" s="182"/>
      <c r="J322" s="181"/>
      <c r="K322" s="182"/>
      <c r="M322" s="177" t="s">
        <v>421</v>
      </c>
      <c r="O322" s="177"/>
      <c r="Q322" s="167"/>
    </row>
    <row r="323" spans="1:17">
      <c r="A323" s="175"/>
      <c r="B323" s="176"/>
      <c r="C323" s="225" t="s">
        <v>422</v>
      </c>
      <c r="D323" s="226"/>
      <c r="E323" s="178">
        <v>2.7E-2</v>
      </c>
      <c r="F323" s="179"/>
      <c r="G323" s="180"/>
      <c r="H323" s="181"/>
      <c r="I323" s="182"/>
      <c r="J323" s="181"/>
      <c r="K323" s="182"/>
      <c r="M323" s="177" t="s">
        <v>422</v>
      </c>
      <c r="O323" s="177"/>
      <c r="Q323" s="167"/>
    </row>
    <row r="324" spans="1:17">
      <c r="A324" s="175"/>
      <c r="B324" s="176"/>
      <c r="C324" s="225" t="s">
        <v>423</v>
      </c>
      <c r="D324" s="226"/>
      <c r="E324" s="178">
        <v>0.28920000000000001</v>
      </c>
      <c r="F324" s="179"/>
      <c r="G324" s="180"/>
      <c r="H324" s="181"/>
      <c r="I324" s="182"/>
      <c r="J324" s="181"/>
      <c r="K324" s="182"/>
      <c r="M324" s="177" t="s">
        <v>423</v>
      </c>
      <c r="O324" s="177"/>
      <c r="Q324" s="167"/>
    </row>
    <row r="325" spans="1:17">
      <c r="A325" s="175"/>
      <c r="B325" s="176"/>
      <c r="C325" s="225" t="s">
        <v>424</v>
      </c>
      <c r="D325" s="226"/>
      <c r="E325" s="178">
        <v>7.2300000000000003E-2</v>
      </c>
      <c r="F325" s="179"/>
      <c r="G325" s="180"/>
      <c r="H325" s="181"/>
      <c r="I325" s="182"/>
      <c r="J325" s="181"/>
      <c r="K325" s="182"/>
      <c r="M325" s="177" t="s">
        <v>424</v>
      </c>
      <c r="O325" s="177"/>
      <c r="Q325" s="167"/>
    </row>
    <row r="326" spans="1:17">
      <c r="A326" s="175"/>
      <c r="B326" s="176"/>
      <c r="C326" s="225" t="s">
        <v>425</v>
      </c>
      <c r="D326" s="226"/>
      <c r="E326" s="178">
        <v>0.39119999999999999</v>
      </c>
      <c r="F326" s="179"/>
      <c r="G326" s="180"/>
      <c r="H326" s="181"/>
      <c r="I326" s="182"/>
      <c r="J326" s="181"/>
      <c r="K326" s="182"/>
      <c r="M326" s="177" t="s">
        <v>425</v>
      </c>
      <c r="O326" s="177"/>
      <c r="Q326" s="167"/>
    </row>
    <row r="327" spans="1:17">
      <c r="A327" s="175"/>
      <c r="B327" s="176"/>
      <c r="C327" s="225" t="s">
        <v>426</v>
      </c>
      <c r="D327" s="226"/>
      <c r="E327" s="178">
        <v>9.2200000000000004E-2</v>
      </c>
      <c r="F327" s="179"/>
      <c r="G327" s="180"/>
      <c r="H327" s="181"/>
      <c r="I327" s="182"/>
      <c r="J327" s="181"/>
      <c r="K327" s="182"/>
      <c r="M327" s="177" t="s">
        <v>426</v>
      </c>
      <c r="O327" s="177"/>
      <c r="Q327" s="167"/>
    </row>
    <row r="328" spans="1:17">
      <c r="A328" s="175"/>
      <c r="B328" s="176"/>
      <c r="C328" s="225" t="s">
        <v>427</v>
      </c>
      <c r="D328" s="226"/>
      <c r="E328" s="178">
        <v>0.2162</v>
      </c>
      <c r="F328" s="179"/>
      <c r="G328" s="180"/>
      <c r="H328" s="181"/>
      <c r="I328" s="182"/>
      <c r="J328" s="181"/>
      <c r="K328" s="182"/>
      <c r="M328" s="177" t="s">
        <v>427</v>
      </c>
      <c r="O328" s="177"/>
      <c r="Q328" s="167"/>
    </row>
    <row r="329" spans="1:17">
      <c r="A329" s="175"/>
      <c r="B329" s="176"/>
      <c r="C329" s="225" t="s">
        <v>428</v>
      </c>
      <c r="D329" s="226"/>
      <c r="E329" s="178">
        <v>4.8300000000000003E-2</v>
      </c>
      <c r="F329" s="179"/>
      <c r="G329" s="180"/>
      <c r="H329" s="181"/>
      <c r="I329" s="182"/>
      <c r="J329" s="181"/>
      <c r="K329" s="182"/>
      <c r="M329" s="177" t="s">
        <v>428</v>
      </c>
      <c r="O329" s="177"/>
      <c r="Q329" s="167"/>
    </row>
    <row r="330" spans="1:17">
      <c r="A330" s="175"/>
      <c r="B330" s="176"/>
      <c r="C330" s="225" t="s">
        <v>429</v>
      </c>
      <c r="D330" s="226"/>
      <c r="E330" s="178">
        <v>0.372</v>
      </c>
      <c r="F330" s="179"/>
      <c r="G330" s="180"/>
      <c r="H330" s="181"/>
      <c r="I330" s="182"/>
      <c r="J330" s="181"/>
      <c r="K330" s="182"/>
      <c r="M330" s="177" t="s">
        <v>429</v>
      </c>
      <c r="O330" s="177"/>
      <c r="Q330" s="167"/>
    </row>
    <row r="331" spans="1:17">
      <c r="A331" s="175"/>
      <c r="B331" s="176"/>
      <c r="C331" s="225" t="s">
        <v>430</v>
      </c>
      <c r="D331" s="226"/>
      <c r="E331" s="178">
        <v>9.2999999999999999E-2</v>
      </c>
      <c r="F331" s="179"/>
      <c r="G331" s="180"/>
      <c r="H331" s="181"/>
      <c r="I331" s="182"/>
      <c r="J331" s="181"/>
      <c r="K331" s="182"/>
      <c r="M331" s="177" t="s">
        <v>430</v>
      </c>
      <c r="O331" s="177"/>
      <c r="Q331" s="167"/>
    </row>
    <row r="332" spans="1:17">
      <c r="A332" s="175"/>
      <c r="B332" s="176"/>
      <c r="C332" s="225" t="s">
        <v>431</v>
      </c>
      <c r="D332" s="226"/>
      <c r="E332" s="178">
        <v>0.25019999999999998</v>
      </c>
      <c r="F332" s="179"/>
      <c r="G332" s="180"/>
      <c r="H332" s="181"/>
      <c r="I332" s="182"/>
      <c r="J332" s="181"/>
      <c r="K332" s="182"/>
      <c r="M332" s="177" t="s">
        <v>431</v>
      </c>
      <c r="O332" s="177"/>
      <c r="Q332" s="167"/>
    </row>
    <row r="333" spans="1:17">
      <c r="A333" s="175"/>
      <c r="B333" s="176"/>
      <c r="C333" s="225" t="s">
        <v>432</v>
      </c>
      <c r="D333" s="226"/>
      <c r="E333" s="178">
        <v>5.3999999999999999E-2</v>
      </c>
      <c r="F333" s="179"/>
      <c r="G333" s="180"/>
      <c r="H333" s="181"/>
      <c r="I333" s="182"/>
      <c r="J333" s="181"/>
      <c r="K333" s="182"/>
      <c r="M333" s="177" t="s">
        <v>432</v>
      </c>
      <c r="O333" s="177"/>
      <c r="Q333" s="167"/>
    </row>
    <row r="334" spans="1:17">
      <c r="A334" s="175"/>
      <c r="B334" s="176"/>
      <c r="C334" s="225" t="s">
        <v>433</v>
      </c>
      <c r="D334" s="226"/>
      <c r="E334" s="178">
        <v>0.33600000000000002</v>
      </c>
      <c r="F334" s="179"/>
      <c r="G334" s="180"/>
      <c r="H334" s="181"/>
      <c r="I334" s="182"/>
      <c r="J334" s="181"/>
      <c r="K334" s="182"/>
      <c r="M334" s="177" t="s">
        <v>433</v>
      </c>
      <c r="O334" s="177"/>
      <c r="Q334" s="167"/>
    </row>
    <row r="335" spans="1:17">
      <c r="A335" s="175"/>
      <c r="B335" s="176"/>
      <c r="C335" s="225" t="s">
        <v>434</v>
      </c>
      <c r="D335" s="226"/>
      <c r="E335" s="178">
        <v>8.4000000000000005E-2</v>
      </c>
      <c r="F335" s="179"/>
      <c r="G335" s="180"/>
      <c r="H335" s="181"/>
      <c r="I335" s="182"/>
      <c r="J335" s="181"/>
      <c r="K335" s="182"/>
      <c r="M335" s="177" t="s">
        <v>434</v>
      </c>
      <c r="O335" s="177"/>
      <c r="Q335" s="167"/>
    </row>
    <row r="336" spans="1:17">
      <c r="A336" s="175"/>
      <c r="B336" s="176"/>
      <c r="C336" s="225" t="s">
        <v>435</v>
      </c>
      <c r="D336" s="226"/>
      <c r="E336" s="178">
        <v>0.246</v>
      </c>
      <c r="F336" s="179"/>
      <c r="G336" s="180"/>
      <c r="H336" s="181"/>
      <c r="I336" s="182"/>
      <c r="J336" s="181"/>
      <c r="K336" s="182"/>
      <c r="M336" s="177" t="s">
        <v>435</v>
      </c>
      <c r="O336" s="177"/>
      <c r="Q336" s="167"/>
    </row>
    <row r="337" spans="1:17">
      <c r="A337" s="175"/>
      <c r="B337" s="176"/>
      <c r="C337" s="225" t="s">
        <v>436</v>
      </c>
      <c r="D337" s="226"/>
      <c r="E337" s="178">
        <v>0.1022</v>
      </c>
      <c r="F337" s="179"/>
      <c r="G337" s="180"/>
      <c r="H337" s="181"/>
      <c r="I337" s="182"/>
      <c r="J337" s="181"/>
      <c r="K337" s="182"/>
      <c r="M337" s="177" t="s">
        <v>436</v>
      </c>
      <c r="O337" s="177"/>
      <c r="Q337" s="167"/>
    </row>
    <row r="338" spans="1:17">
      <c r="A338" s="175"/>
      <c r="B338" s="176"/>
      <c r="C338" s="225" t="s">
        <v>437</v>
      </c>
      <c r="D338" s="226"/>
      <c r="E338" s="178">
        <v>0.11169999999999999</v>
      </c>
      <c r="F338" s="179"/>
      <c r="G338" s="180"/>
      <c r="H338" s="181"/>
      <c r="I338" s="182"/>
      <c r="J338" s="181"/>
      <c r="K338" s="182"/>
      <c r="M338" s="177" t="s">
        <v>437</v>
      </c>
      <c r="O338" s="177"/>
      <c r="Q338" s="167"/>
    </row>
    <row r="339" spans="1:17">
      <c r="A339" s="175"/>
      <c r="B339" s="176"/>
      <c r="C339" s="225" t="s">
        <v>438</v>
      </c>
      <c r="D339" s="226"/>
      <c r="E339" s="178">
        <v>0.29880000000000001</v>
      </c>
      <c r="F339" s="179"/>
      <c r="G339" s="180"/>
      <c r="H339" s="181"/>
      <c r="I339" s="182"/>
      <c r="J339" s="181"/>
      <c r="K339" s="182"/>
      <c r="M339" s="177" t="s">
        <v>438</v>
      </c>
      <c r="O339" s="177"/>
      <c r="Q339" s="167"/>
    </row>
    <row r="340" spans="1:17">
      <c r="A340" s="175"/>
      <c r="B340" s="176"/>
      <c r="C340" s="225" t="s">
        <v>439</v>
      </c>
      <c r="D340" s="226"/>
      <c r="E340" s="178">
        <v>0.14940000000000001</v>
      </c>
      <c r="F340" s="179"/>
      <c r="G340" s="180"/>
      <c r="H340" s="181"/>
      <c r="I340" s="182"/>
      <c r="J340" s="181"/>
      <c r="K340" s="182"/>
      <c r="M340" s="177" t="s">
        <v>439</v>
      </c>
      <c r="O340" s="177"/>
      <c r="Q340" s="167"/>
    </row>
    <row r="341" spans="1:17">
      <c r="A341" s="175"/>
      <c r="B341" s="176"/>
      <c r="C341" s="225" t="s">
        <v>440</v>
      </c>
      <c r="D341" s="226"/>
      <c r="E341" s="178">
        <v>8.9999999999999993E-3</v>
      </c>
      <c r="F341" s="179"/>
      <c r="G341" s="180"/>
      <c r="H341" s="181"/>
      <c r="I341" s="182"/>
      <c r="J341" s="181"/>
      <c r="K341" s="182"/>
      <c r="M341" s="177" t="s">
        <v>440</v>
      </c>
      <c r="O341" s="177"/>
      <c r="Q341" s="167"/>
    </row>
    <row r="342" spans="1:17">
      <c r="A342" s="175"/>
      <c r="B342" s="176"/>
      <c r="C342" s="225" t="s">
        <v>441</v>
      </c>
      <c r="D342" s="226"/>
      <c r="E342" s="178">
        <v>0.2525</v>
      </c>
      <c r="F342" s="179"/>
      <c r="G342" s="180"/>
      <c r="H342" s="181"/>
      <c r="I342" s="182"/>
      <c r="J342" s="181"/>
      <c r="K342" s="182"/>
      <c r="M342" s="177" t="s">
        <v>441</v>
      </c>
      <c r="O342" s="177"/>
      <c r="Q342" s="167"/>
    </row>
    <row r="343" spans="1:17">
      <c r="A343" s="175"/>
      <c r="B343" s="176"/>
      <c r="C343" s="225" t="s">
        <v>442</v>
      </c>
      <c r="D343" s="226"/>
      <c r="E343" s="178">
        <v>5.3999999999999999E-2</v>
      </c>
      <c r="F343" s="179"/>
      <c r="G343" s="180"/>
      <c r="H343" s="181"/>
      <c r="I343" s="182"/>
      <c r="J343" s="181"/>
      <c r="K343" s="182"/>
      <c r="M343" s="177" t="s">
        <v>442</v>
      </c>
      <c r="O343" s="177"/>
      <c r="Q343" s="167"/>
    </row>
    <row r="344" spans="1:17">
      <c r="A344" s="175"/>
      <c r="B344" s="176"/>
      <c r="C344" s="225" t="s">
        <v>443</v>
      </c>
      <c r="D344" s="226"/>
      <c r="E344" s="178">
        <v>0.28799999999999998</v>
      </c>
      <c r="F344" s="179"/>
      <c r="G344" s="180"/>
      <c r="H344" s="181"/>
      <c r="I344" s="182"/>
      <c r="J344" s="181"/>
      <c r="K344" s="182"/>
      <c r="M344" s="177" t="s">
        <v>443</v>
      </c>
      <c r="O344" s="177"/>
      <c r="Q344" s="167"/>
    </row>
    <row r="345" spans="1:17">
      <c r="A345" s="175"/>
      <c r="B345" s="176"/>
      <c r="C345" s="225" t="s">
        <v>444</v>
      </c>
      <c r="D345" s="226"/>
      <c r="E345" s="178">
        <v>7.1999999999999995E-2</v>
      </c>
      <c r="F345" s="179"/>
      <c r="G345" s="180"/>
      <c r="H345" s="181"/>
      <c r="I345" s="182"/>
      <c r="J345" s="181"/>
      <c r="K345" s="182"/>
      <c r="M345" s="177" t="s">
        <v>444</v>
      </c>
      <c r="O345" s="177"/>
      <c r="Q345" s="167"/>
    </row>
    <row r="346" spans="1:17">
      <c r="A346" s="175"/>
      <c r="B346" s="176"/>
      <c r="C346" s="225" t="s">
        <v>445</v>
      </c>
      <c r="D346" s="226"/>
      <c r="E346" s="178">
        <v>0.38879999999999998</v>
      </c>
      <c r="F346" s="179"/>
      <c r="G346" s="180"/>
      <c r="H346" s="181"/>
      <c r="I346" s="182"/>
      <c r="J346" s="181"/>
      <c r="K346" s="182"/>
      <c r="M346" s="177" t="s">
        <v>445</v>
      </c>
      <c r="O346" s="177"/>
      <c r="Q346" s="167"/>
    </row>
    <row r="347" spans="1:17">
      <c r="A347" s="175"/>
      <c r="B347" s="176"/>
      <c r="C347" s="225" t="s">
        <v>446</v>
      </c>
      <c r="D347" s="226"/>
      <c r="E347" s="178">
        <v>9.7199999999999995E-2</v>
      </c>
      <c r="F347" s="179"/>
      <c r="G347" s="180"/>
      <c r="H347" s="181"/>
      <c r="I347" s="182"/>
      <c r="J347" s="181"/>
      <c r="K347" s="182"/>
      <c r="M347" s="177" t="s">
        <v>446</v>
      </c>
      <c r="O347" s="177"/>
      <c r="Q347" s="167"/>
    </row>
    <row r="348" spans="1:17">
      <c r="A348" s="175"/>
      <c r="B348" s="176"/>
      <c r="C348" s="225" t="s">
        <v>447</v>
      </c>
      <c r="D348" s="226"/>
      <c r="E348" s="178">
        <v>0.52400000000000002</v>
      </c>
      <c r="F348" s="179"/>
      <c r="G348" s="180"/>
      <c r="H348" s="181"/>
      <c r="I348" s="182"/>
      <c r="J348" s="181"/>
      <c r="K348" s="182"/>
      <c r="M348" s="177" t="s">
        <v>447</v>
      </c>
      <c r="O348" s="177"/>
      <c r="Q348" s="167"/>
    </row>
    <row r="349" spans="1:17">
      <c r="A349" s="175"/>
      <c r="B349" s="176"/>
      <c r="C349" s="225" t="s">
        <v>448</v>
      </c>
      <c r="D349" s="226"/>
      <c r="E349" s="178">
        <v>8.8999999999999996E-2</v>
      </c>
      <c r="F349" s="179"/>
      <c r="G349" s="180"/>
      <c r="H349" s="181"/>
      <c r="I349" s="182"/>
      <c r="J349" s="181"/>
      <c r="K349" s="182"/>
      <c r="M349" s="177" t="s">
        <v>448</v>
      </c>
      <c r="O349" s="177"/>
      <c r="Q349" s="167"/>
    </row>
    <row r="350" spans="1:17">
      <c r="A350" s="175"/>
      <c r="B350" s="176"/>
      <c r="C350" s="225" t="s">
        <v>449</v>
      </c>
      <c r="D350" s="226"/>
      <c r="E350" s="178">
        <v>0.22500000000000001</v>
      </c>
      <c r="F350" s="179"/>
      <c r="G350" s="180"/>
      <c r="H350" s="181"/>
      <c r="I350" s="182"/>
      <c r="J350" s="181"/>
      <c r="K350" s="182"/>
      <c r="M350" s="177" t="s">
        <v>449</v>
      </c>
      <c r="O350" s="177"/>
      <c r="Q350" s="167"/>
    </row>
    <row r="351" spans="1:17">
      <c r="A351" s="175"/>
      <c r="B351" s="176"/>
      <c r="C351" s="225" t="s">
        <v>450</v>
      </c>
      <c r="D351" s="226"/>
      <c r="E351" s="178">
        <v>1.7999999999999999E-2</v>
      </c>
      <c r="F351" s="179"/>
      <c r="G351" s="180"/>
      <c r="H351" s="181"/>
      <c r="I351" s="182"/>
      <c r="J351" s="181"/>
      <c r="K351" s="182"/>
      <c r="M351" s="177" t="s">
        <v>450</v>
      </c>
      <c r="O351" s="177"/>
      <c r="Q351" s="167"/>
    </row>
    <row r="352" spans="1:17">
      <c r="A352" s="175"/>
      <c r="B352" s="176"/>
      <c r="C352" s="225" t="s">
        <v>451</v>
      </c>
      <c r="D352" s="226"/>
      <c r="E352" s="178">
        <v>0.432</v>
      </c>
      <c r="F352" s="179"/>
      <c r="G352" s="180"/>
      <c r="H352" s="181"/>
      <c r="I352" s="182"/>
      <c r="J352" s="181"/>
      <c r="K352" s="182"/>
      <c r="M352" s="177" t="s">
        <v>451</v>
      </c>
      <c r="O352" s="177"/>
      <c r="Q352" s="167"/>
    </row>
    <row r="353" spans="1:82">
      <c r="A353" s="175"/>
      <c r="B353" s="176"/>
      <c r="C353" s="225" t="s">
        <v>452</v>
      </c>
      <c r="D353" s="226"/>
      <c r="E353" s="178">
        <v>0.1245</v>
      </c>
      <c r="F353" s="179"/>
      <c r="G353" s="180"/>
      <c r="H353" s="181"/>
      <c r="I353" s="182"/>
      <c r="J353" s="181"/>
      <c r="K353" s="182"/>
      <c r="M353" s="177" t="s">
        <v>452</v>
      </c>
      <c r="O353" s="177"/>
      <c r="Q353" s="167"/>
    </row>
    <row r="354" spans="1:82">
      <c r="A354" s="175"/>
      <c r="B354" s="176"/>
      <c r="C354" s="225" t="s">
        <v>453</v>
      </c>
      <c r="D354" s="226"/>
      <c r="E354" s="178">
        <v>0.42</v>
      </c>
      <c r="F354" s="179"/>
      <c r="G354" s="180"/>
      <c r="H354" s="181"/>
      <c r="I354" s="182"/>
      <c r="J354" s="181"/>
      <c r="K354" s="182"/>
      <c r="M354" s="177" t="s">
        <v>453</v>
      </c>
      <c r="O354" s="177"/>
      <c r="Q354" s="167"/>
    </row>
    <row r="355" spans="1:82">
      <c r="A355" s="175"/>
      <c r="B355" s="176"/>
      <c r="C355" s="225" t="s">
        <v>454</v>
      </c>
      <c r="D355" s="226"/>
      <c r="E355" s="178">
        <v>0.105</v>
      </c>
      <c r="F355" s="179"/>
      <c r="G355" s="180"/>
      <c r="H355" s="181"/>
      <c r="I355" s="182"/>
      <c r="J355" s="181"/>
      <c r="K355" s="182"/>
      <c r="M355" s="177" t="s">
        <v>454</v>
      </c>
      <c r="O355" s="177"/>
      <c r="Q355" s="167"/>
    </row>
    <row r="356" spans="1:82">
      <c r="A356" s="175"/>
      <c r="B356" s="176"/>
      <c r="C356" s="225" t="s">
        <v>455</v>
      </c>
      <c r="D356" s="226"/>
      <c r="E356" s="178">
        <v>0.108</v>
      </c>
      <c r="F356" s="179"/>
      <c r="G356" s="180"/>
      <c r="H356" s="181"/>
      <c r="I356" s="182"/>
      <c r="J356" s="181"/>
      <c r="K356" s="182"/>
      <c r="M356" s="177" t="s">
        <v>455</v>
      </c>
      <c r="O356" s="177"/>
      <c r="Q356" s="167"/>
    </row>
    <row r="357" spans="1:82">
      <c r="A357" s="175"/>
      <c r="B357" s="176"/>
      <c r="C357" s="225" t="s">
        <v>456</v>
      </c>
      <c r="D357" s="226"/>
      <c r="E357" s="178">
        <v>3.5999999999999997E-2</v>
      </c>
      <c r="F357" s="179"/>
      <c r="G357" s="180"/>
      <c r="H357" s="181"/>
      <c r="I357" s="182"/>
      <c r="J357" s="181"/>
      <c r="K357" s="182"/>
      <c r="M357" s="177" t="s">
        <v>456</v>
      </c>
      <c r="O357" s="177"/>
      <c r="Q357" s="167"/>
    </row>
    <row r="358" spans="1:82">
      <c r="A358" s="168">
        <v>38</v>
      </c>
      <c r="B358" s="169" t="s">
        <v>457</v>
      </c>
      <c r="C358" s="170" t="s">
        <v>458</v>
      </c>
      <c r="D358" s="171" t="s">
        <v>98</v>
      </c>
      <c r="E358" s="172">
        <v>257.51</v>
      </c>
      <c r="F358" s="204"/>
      <c r="G358" s="173">
        <f>E358*F358</f>
        <v>0</v>
      </c>
      <c r="H358" s="174">
        <v>0</v>
      </c>
      <c r="I358" s="174">
        <f>E358*H358</f>
        <v>0</v>
      </c>
      <c r="J358" s="174">
        <v>-1.75E-3</v>
      </c>
      <c r="K358" s="174">
        <f>E358*J358</f>
        <v>-0.4506425</v>
      </c>
      <c r="Q358" s="167">
        <v>2</v>
      </c>
      <c r="AA358" s="144">
        <v>1</v>
      </c>
      <c r="AB358" s="144">
        <v>1</v>
      </c>
      <c r="AC358" s="144">
        <v>1</v>
      </c>
      <c r="BB358" s="144">
        <v>1</v>
      </c>
      <c r="BC358" s="144">
        <f>IF(BB358=1,G358,0)</f>
        <v>0</v>
      </c>
      <c r="BD358" s="144">
        <f>IF(BB358=2,G358,0)</f>
        <v>0</v>
      </c>
      <c r="BE358" s="144">
        <f>IF(BB358=3,G358,0)</f>
        <v>0</v>
      </c>
      <c r="BF358" s="144">
        <f>IF(BB358=4,G358,0)</f>
        <v>0</v>
      </c>
      <c r="BG358" s="144">
        <f>IF(BB358=5,G358,0)</f>
        <v>0</v>
      </c>
      <c r="CA358" s="144">
        <v>1</v>
      </c>
      <c r="CB358" s="144">
        <v>1</v>
      </c>
      <c r="CC358" s="167"/>
      <c r="CD358" s="167"/>
    </row>
    <row r="359" spans="1:82">
      <c r="A359" s="175"/>
      <c r="B359" s="176"/>
      <c r="C359" s="225" t="s">
        <v>169</v>
      </c>
      <c r="D359" s="226"/>
      <c r="E359" s="178">
        <v>0</v>
      </c>
      <c r="F359" s="179"/>
      <c r="G359" s="180"/>
      <c r="H359" s="181"/>
      <c r="I359" s="182"/>
      <c r="J359" s="181"/>
      <c r="K359" s="182"/>
      <c r="M359" s="177" t="s">
        <v>169</v>
      </c>
      <c r="O359" s="177"/>
      <c r="Q359" s="167"/>
    </row>
    <row r="360" spans="1:82">
      <c r="A360" s="175"/>
      <c r="B360" s="176"/>
      <c r="C360" s="225" t="s">
        <v>459</v>
      </c>
      <c r="D360" s="226"/>
      <c r="E360" s="178">
        <v>14.68</v>
      </c>
      <c r="F360" s="179"/>
      <c r="G360" s="180"/>
      <c r="H360" s="181"/>
      <c r="I360" s="182"/>
      <c r="J360" s="181"/>
      <c r="K360" s="182"/>
      <c r="M360" s="177" t="s">
        <v>459</v>
      </c>
      <c r="O360" s="177"/>
      <c r="Q360" s="167"/>
    </row>
    <row r="361" spans="1:82">
      <c r="A361" s="175"/>
      <c r="B361" s="176"/>
      <c r="C361" s="225" t="s">
        <v>460</v>
      </c>
      <c r="D361" s="226"/>
      <c r="E361" s="178">
        <v>41.11</v>
      </c>
      <c r="F361" s="179"/>
      <c r="G361" s="180"/>
      <c r="H361" s="181"/>
      <c r="I361" s="182"/>
      <c r="J361" s="181"/>
      <c r="K361" s="182"/>
      <c r="M361" s="177" t="s">
        <v>460</v>
      </c>
      <c r="O361" s="177"/>
      <c r="Q361" s="167"/>
    </row>
    <row r="362" spans="1:82">
      <c r="A362" s="175"/>
      <c r="B362" s="176"/>
      <c r="C362" s="225" t="s">
        <v>461</v>
      </c>
      <c r="D362" s="226"/>
      <c r="E362" s="178">
        <v>26.68</v>
      </c>
      <c r="F362" s="179"/>
      <c r="G362" s="180"/>
      <c r="H362" s="181"/>
      <c r="I362" s="182"/>
      <c r="J362" s="181"/>
      <c r="K362" s="182"/>
      <c r="M362" s="177" t="s">
        <v>461</v>
      </c>
      <c r="O362" s="177"/>
      <c r="Q362" s="167"/>
    </row>
    <row r="363" spans="1:82">
      <c r="A363" s="175"/>
      <c r="B363" s="176"/>
      <c r="C363" s="225" t="s">
        <v>462</v>
      </c>
      <c r="D363" s="226"/>
      <c r="E363" s="178">
        <v>1.236</v>
      </c>
      <c r="F363" s="179"/>
      <c r="G363" s="180"/>
      <c r="H363" s="181"/>
      <c r="I363" s="182"/>
      <c r="J363" s="181"/>
      <c r="K363" s="182"/>
      <c r="M363" s="177" t="s">
        <v>462</v>
      </c>
      <c r="O363" s="177"/>
      <c r="Q363" s="167"/>
    </row>
    <row r="364" spans="1:82">
      <c r="A364" s="175"/>
      <c r="B364" s="176"/>
      <c r="C364" s="225" t="s">
        <v>463</v>
      </c>
      <c r="D364" s="226"/>
      <c r="E364" s="178">
        <v>3.5</v>
      </c>
      <c r="F364" s="179"/>
      <c r="G364" s="180"/>
      <c r="H364" s="181"/>
      <c r="I364" s="182"/>
      <c r="J364" s="181"/>
      <c r="K364" s="182"/>
      <c r="M364" s="177" t="s">
        <v>463</v>
      </c>
      <c r="O364" s="177"/>
      <c r="Q364" s="167"/>
    </row>
    <row r="365" spans="1:82">
      <c r="A365" s="175"/>
      <c r="B365" s="176"/>
      <c r="C365" s="225" t="s">
        <v>464</v>
      </c>
      <c r="D365" s="226"/>
      <c r="E365" s="178">
        <v>7.08</v>
      </c>
      <c r="F365" s="179"/>
      <c r="G365" s="180"/>
      <c r="H365" s="181"/>
      <c r="I365" s="182"/>
      <c r="J365" s="181"/>
      <c r="K365" s="182"/>
      <c r="M365" s="177" t="s">
        <v>464</v>
      </c>
      <c r="O365" s="177"/>
      <c r="Q365" s="167"/>
    </row>
    <row r="366" spans="1:82">
      <c r="A366" s="175"/>
      <c r="B366" s="176"/>
      <c r="C366" s="225" t="s">
        <v>465</v>
      </c>
      <c r="D366" s="226"/>
      <c r="E366" s="178">
        <v>6.17</v>
      </c>
      <c r="F366" s="179"/>
      <c r="G366" s="180"/>
      <c r="H366" s="181"/>
      <c r="I366" s="182"/>
      <c r="J366" s="181"/>
      <c r="K366" s="182"/>
      <c r="M366" s="177" t="s">
        <v>465</v>
      </c>
      <c r="O366" s="177"/>
      <c r="Q366" s="167"/>
    </row>
    <row r="367" spans="1:82">
      <c r="A367" s="175"/>
      <c r="B367" s="176"/>
      <c r="C367" s="225" t="s">
        <v>466</v>
      </c>
      <c r="D367" s="226"/>
      <c r="E367" s="178">
        <v>7.09</v>
      </c>
      <c r="F367" s="179"/>
      <c r="G367" s="180"/>
      <c r="H367" s="181"/>
      <c r="I367" s="182"/>
      <c r="J367" s="181"/>
      <c r="K367" s="182"/>
      <c r="M367" s="177" t="s">
        <v>466</v>
      </c>
      <c r="O367" s="177"/>
      <c r="Q367" s="167"/>
    </row>
    <row r="368" spans="1:82">
      <c r="A368" s="175"/>
      <c r="B368" s="176"/>
      <c r="C368" s="225" t="s">
        <v>467</v>
      </c>
      <c r="D368" s="226"/>
      <c r="E368" s="178">
        <v>2.1560000000000001</v>
      </c>
      <c r="F368" s="179"/>
      <c r="G368" s="180"/>
      <c r="H368" s="181"/>
      <c r="I368" s="182"/>
      <c r="J368" s="181"/>
      <c r="K368" s="182"/>
      <c r="M368" s="177" t="s">
        <v>467</v>
      </c>
      <c r="O368" s="177"/>
      <c r="Q368" s="167"/>
    </row>
    <row r="369" spans="1:17">
      <c r="A369" s="175"/>
      <c r="B369" s="176"/>
      <c r="C369" s="225" t="s">
        <v>468</v>
      </c>
      <c r="D369" s="226"/>
      <c r="E369" s="178">
        <v>52.8</v>
      </c>
      <c r="F369" s="179"/>
      <c r="G369" s="180"/>
      <c r="H369" s="181"/>
      <c r="I369" s="182"/>
      <c r="J369" s="181"/>
      <c r="K369" s="182"/>
      <c r="M369" s="177" t="s">
        <v>468</v>
      </c>
      <c r="O369" s="177"/>
      <c r="Q369" s="167"/>
    </row>
    <row r="370" spans="1:17">
      <c r="A370" s="175"/>
      <c r="B370" s="176"/>
      <c r="C370" s="225" t="s">
        <v>469</v>
      </c>
      <c r="D370" s="226"/>
      <c r="E370" s="178">
        <v>8.81</v>
      </c>
      <c r="F370" s="179"/>
      <c r="G370" s="180"/>
      <c r="H370" s="181"/>
      <c r="I370" s="182"/>
      <c r="J370" s="181"/>
      <c r="K370" s="182"/>
      <c r="M370" s="177" t="s">
        <v>469</v>
      </c>
      <c r="O370" s="177"/>
      <c r="Q370" s="167"/>
    </row>
    <row r="371" spans="1:17">
      <c r="A371" s="175"/>
      <c r="B371" s="176"/>
      <c r="C371" s="225" t="s">
        <v>470</v>
      </c>
      <c r="D371" s="226"/>
      <c r="E371" s="178">
        <v>27.37</v>
      </c>
      <c r="F371" s="179"/>
      <c r="G371" s="180"/>
      <c r="H371" s="181"/>
      <c r="I371" s="182"/>
      <c r="J371" s="181"/>
      <c r="K371" s="182"/>
      <c r="M371" s="177" t="s">
        <v>470</v>
      </c>
      <c r="O371" s="177"/>
      <c r="Q371" s="167"/>
    </row>
    <row r="372" spans="1:17">
      <c r="A372" s="175"/>
      <c r="B372" s="176"/>
      <c r="C372" s="225" t="s">
        <v>471</v>
      </c>
      <c r="D372" s="226"/>
      <c r="E372" s="178">
        <v>4.8899999999999997</v>
      </c>
      <c r="F372" s="179"/>
      <c r="G372" s="180"/>
      <c r="H372" s="181"/>
      <c r="I372" s="182"/>
      <c r="J372" s="181"/>
      <c r="K372" s="182"/>
      <c r="M372" s="177" t="s">
        <v>471</v>
      </c>
      <c r="O372" s="177"/>
      <c r="Q372" s="167"/>
    </row>
    <row r="373" spans="1:17">
      <c r="A373" s="175"/>
      <c r="B373" s="176"/>
      <c r="C373" s="225" t="s">
        <v>472</v>
      </c>
      <c r="D373" s="226"/>
      <c r="E373" s="178">
        <v>8.93</v>
      </c>
      <c r="F373" s="179"/>
      <c r="G373" s="180"/>
      <c r="H373" s="181"/>
      <c r="I373" s="182"/>
      <c r="J373" s="181"/>
      <c r="K373" s="182"/>
      <c r="M373" s="177" t="s">
        <v>472</v>
      </c>
      <c r="O373" s="177"/>
      <c r="Q373" s="167"/>
    </row>
    <row r="374" spans="1:17">
      <c r="A374" s="175"/>
      <c r="B374" s="176"/>
      <c r="C374" s="225" t="s">
        <v>473</v>
      </c>
      <c r="D374" s="226"/>
      <c r="E374" s="178">
        <v>5.79</v>
      </c>
      <c r="F374" s="179"/>
      <c r="G374" s="180"/>
      <c r="H374" s="181"/>
      <c r="I374" s="182"/>
      <c r="J374" s="181"/>
      <c r="K374" s="182"/>
      <c r="M374" s="177" t="s">
        <v>473</v>
      </c>
      <c r="O374" s="177"/>
      <c r="Q374" s="167"/>
    </row>
    <row r="375" spans="1:17">
      <c r="A375" s="175"/>
      <c r="B375" s="176"/>
      <c r="C375" s="225" t="s">
        <v>474</v>
      </c>
      <c r="D375" s="226"/>
      <c r="E375" s="178">
        <v>5.29</v>
      </c>
      <c r="F375" s="179"/>
      <c r="G375" s="180"/>
      <c r="H375" s="181"/>
      <c r="I375" s="182"/>
      <c r="J375" s="181"/>
      <c r="K375" s="182"/>
      <c r="M375" s="177" t="s">
        <v>474</v>
      </c>
      <c r="O375" s="177"/>
      <c r="Q375" s="167"/>
    </row>
    <row r="376" spans="1:17">
      <c r="A376" s="175"/>
      <c r="B376" s="176"/>
      <c r="C376" s="225" t="s">
        <v>475</v>
      </c>
      <c r="D376" s="226"/>
      <c r="E376" s="178">
        <v>27.23</v>
      </c>
      <c r="F376" s="179"/>
      <c r="G376" s="180"/>
      <c r="H376" s="181"/>
      <c r="I376" s="182"/>
      <c r="J376" s="181"/>
      <c r="K376" s="182"/>
      <c r="M376" s="177" t="s">
        <v>475</v>
      </c>
      <c r="O376" s="177"/>
      <c r="Q376" s="167"/>
    </row>
    <row r="377" spans="1:17">
      <c r="A377" s="175"/>
      <c r="B377" s="176"/>
      <c r="C377" s="225" t="s">
        <v>476</v>
      </c>
      <c r="D377" s="226"/>
      <c r="E377" s="178">
        <v>9.3800000000000008</v>
      </c>
      <c r="F377" s="179"/>
      <c r="G377" s="180"/>
      <c r="H377" s="181"/>
      <c r="I377" s="182"/>
      <c r="J377" s="181"/>
      <c r="K377" s="182"/>
      <c r="M377" s="177" t="s">
        <v>476</v>
      </c>
      <c r="O377" s="177"/>
      <c r="Q377" s="167"/>
    </row>
    <row r="378" spans="1:17">
      <c r="A378" s="175"/>
      <c r="B378" s="176"/>
      <c r="C378" s="225" t="s">
        <v>477</v>
      </c>
      <c r="D378" s="226"/>
      <c r="E378" s="178">
        <v>9.49</v>
      </c>
      <c r="F378" s="179"/>
      <c r="G378" s="180"/>
      <c r="H378" s="181"/>
      <c r="I378" s="182"/>
      <c r="J378" s="181"/>
      <c r="K378" s="182"/>
      <c r="M378" s="177" t="s">
        <v>477</v>
      </c>
      <c r="O378" s="177"/>
      <c r="Q378" s="167"/>
    </row>
    <row r="379" spans="1:17">
      <c r="A379" s="175"/>
      <c r="B379" s="176"/>
      <c r="C379" s="225" t="s">
        <v>478</v>
      </c>
      <c r="D379" s="226"/>
      <c r="E379" s="178">
        <v>2.1800000000000002</v>
      </c>
      <c r="F379" s="179"/>
      <c r="G379" s="180"/>
      <c r="H379" s="181"/>
      <c r="I379" s="182"/>
      <c r="J379" s="181"/>
      <c r="K379" s="182"/>
      <c r="M379" s="177" t="s">
        <v>478</v>
      </c>
      <c r="O379" s="177"/>
      <c r="Q379" s="167"/>
    </row>
    <row r="380" spans="1:17">
      <c r="A380" s="175"/>
      <c r="B380" s="176"/>
      <c r="C380" s="225" t="s">
        <v>479</v>
      </c>
      <c r="D380" s="226"/>
      <c r="E380" s="178">
        <v>0.94</v>
      </c>
      <c r="F380" s="179"/>
      <c r="G380" s="180"/>
      <c r="H380" s="181"/>
      <c r="I380" s="182"/>
      <c r="J380" s="181"/>
      <c r="K380" s="182"/>
      <c r="M380" s="177" t="s">
        <v>479</v>
      </c>
      <c r="O380" s="177"/>
      <c r="Q380" s="167"/>
    </row>
    <row r="381" spans="1:17">
      <c r="A381" s="175"/>
      <c r="B381" s="176"/>
      <c r="C381" s="225" t="s">
        <v>480</v>
      </c>
      <c r="D381" s="226"/>
      <c r="E381" s="178">
        <v>8.89</v>
      </c>
      <c r="F381" s="179"/>
      <c r="G381" s="180"/>
      <c r="H381" s="181"/>
      <c r="I381" s="182"/>
      <c r="J381" s="181"/>
      <c r="K381" s="182"/>
      <c r="M381" s="177" t="s">
        <v>480</v>
      </c>
      <c r="O381" s="177"/>
      <c r="Q381" s="167"/>
    </row>
    <row r="382" spans="1:17">
      <c r="A382" s="175"/>
      <c r="B382" s="176"/>
      <c r="C382" s="225" t="s">
        <v>481</v>
      </c>
      <c r="D382" s="226"/>
      <c r="E382" s="178">
        <v>0</v>
      </c>
      <c r="F382" s="179"/>
      <c r="G382" s="180"/>
      <c r="H382" s="181"/>
      <c r="I382" s="182"/>
      <c r="J382" s="181"/>
      <c r="K382" s="182"/>
      <c r="M382" s="177" t="s">
        <v>481</v>
      </c>
      <c r="O382" s="177"/>
      <c r="Q382" s="167"/>
    </row>
    <row r="383" spans="1:17">
      <c r="A383" s="175"/>
      <c r="B383" s="176"/>
      <c r="C383" s="225" t="s">
        <v>482</v>
      </c>
      <c r="D383" s="226"/>
      <c r="E383" s="178">
        <v>-1.08</v>
      </c>
      <c r="F383" s="179"/>
      <c r="G383" s="180"/>
      <c r="H383" s="181"/>
      <c r="I383" s="182"/>
      <c r="J383" s="181"/>
      <c r="K383" s="182"/>
      <c r="M383" s="177" t="s">
        <v>482</v>
      </c>
      <c r="O383" s="177"/>
      <c r="Q383" s="167"/>
    </row>
    <row r="384" spans="1:17">
      <c r="A384" s="175"/>
      <c r="B384" s="176"/>
      <c r="C384" s="225" t="s">
        <v>483</v>
      </c>
      <c r="D384" s="226"/>
      <c r="E384" s="178">
        <v>1.254</v>
      </c>
      <c r="F384" s="179"/>
      <c r="G384" s="180"/>
      <c r="H384" s="181"/>
      <c r="I384" s="182"/>
      <c r="J384" s="181"/>
      <c r="K384" s="182"/>
      <c r="M384" s="177" t="s">
        <v>483</v>
      </c>
      <c r="O384" s="177"/>
      <c r="Q384" s="167"/>
    </row>
    <row r="385" spans="1:82">
      <c r="A385" s="175"/>
      <c r="B385" s="176"/>
      <c r="C385" s="225" t="s">
        <v>484</v>
      </c>
      <c r="D385" s="226"/>
      <c r="E385" s="178">
        <v>-3.1440000000000001</v>
      </c>
      <c r="F385" s="179"/>
      <c r="G385" s="180"/>
      <c r="H385" s="181"/>
      <c r="I385" s="182"/>
      <c r="J385" s="181"/>
      <c r="K385" s="182"/>
      <c r="M385" s="177" t="s">
        <v>484</v>
      </c>
      <c r="O385" s="177"/>
      <c r="Q385" s="167"/>
    </row>
    <row r="386" spans="1:82">
      <c r="A386" s="175"/>
      <c r="B386" s="176"/>
      <c r="C386" s="225" t="s">
        <v>485</v>
      </c>
      <c r="D386" s="226"/>
      <c r="E386" s="178">
        <v>-2.3580000000000001</v>
      </c>
      <c r="F386" s="179"/>
      <c r="G386" s="180"/>
      <c r="H386" s="181"/>
      <c r="I386" s="182"/>
      <c r="J386" s="181"/>
      <c r="K386" s="182"/>
      <c r="M386" s="177" t="s">
        <v>485</v>
      </c>
      <c r="O386" s="177"/>
      <c r="Q386" s="167"/>
    </row>
    <row r="387" spans="1:82">
      <c r="A387" s="175"/>
      <c r="B387" s="176"/>
      <c r="C387" s="225" t="s">
        <v>486</v>
      </c>
      <c r="D387" s="226"/>
      <c r="E387" s="178">
        <v>-0.81</v>
      </c>
      <c r="F387" s="179"/>
      <c r="G387" s="180"/>
      <c r="H387" s="181"/>
      <c r="I387" s="182"/>
      <c r="J387" s="181"/>
      <c r="K387" s="182"/>
      <c r="M387" s="177" t="s">
        <v>486</v>
      </c>
      <c r="O387" s="177"/>
      <c r="Q387" s="167"/>
    </row>
    <row r="388" spans="1:82">
      <c r="A388" s="175"/>
      <c r="B388" s="176"/>
      <c r="C388" s="225" t="s">
        <v>487</v>
      </c>
      <c r="D388" s="226"/>
      <c r="E388" s="178">
        <v>-2.988</v>
      </c>
      <c r="F388" s="179"/>
      <c r="G388" s="180"/>
      <c r="H388" s="181"/>
      <c r="I388" s="182"/>
      <c r="J388" s="181"/>
      <c r="K388" s="182"/>
      <c r="M388" s="177" t="s">
        <v>487</v>
      </c>
      <c r="O388" s="177"/>
      <c r="Q388" s="167"/>
    </row>
    <row r="389" spans="1:82">
      <c r="A389" s="175"/>
      <c r="B389" s="176"/>
      <c r="C389" s="225" t="s">
        <v>488</v>
      </c>
      <c r="D389" s="226"/>
      <c r="E389" s="178">
        <v>-2.0249999999999999</v>
      </c>
      <c r="F389" s="179"/>
      <c r="G389" s="180"/>
      <c r="H389" s="181"/>
      <c r="I389" s="182"/>
      <c r="J389" s="181"/>
      <c r="K389" s="182"/>
      <c r="M389" s="177" t="s">
        <v>488</v>
      </c>
      <c r="O389" s="177"/>
      <c r="Q389" s="167"/>
    </row>
    <row r="390" spans="1:82">
      <c r="A390" s="175"/>
      <c r="B390" s="176"/>
      <c r="C390" s="225" t="s">
        <v>489</v>
      </c>
      <c r="D390" s="226"/>
      <c r="E390" s="178">
        <v>-5.3520000000000003</v>
      </c>
      <c r="F390" s="179"/>
      <c r="G390" s="180"/>
      <c r="H390" s="181"/>
      <c r="I390" s="182"/>
      <c r="J390" s="181"/>
      <c r="K390" s="182"/>
      <c r="M390" s="177" t="s">
        <v>489</v>
      </c>
      <c r="O390" s="177"/>
      <c r="Q390" s="167"/>
    </row>
    <row r="391" spans="1:82">
      <c r="A391" s="175"/>
      <c r="B391" s="176"/>
      <c r="C391" s="225" t="s">
        <v>490</v>
      </c>
      <c r="D391" s="226"/>
      <c r="E391" s="178">
        <v>-0.93500000000000005</v>
      </c>
      <c r="F391" s="179"/>
      <c r="G391" s="180"/>
      <c r="H391" s="181"/>
      <c r="I391" s="182"/>
      <c r="J391" s="181"/>
      <c r="K391" s="182"/>
      <c r="M391" s="177" t="s">
        <v>490</v>
      </c>
      <c r="O391" s="177"/>
      <c r="Q391" s="167"/>
    </row>
    <row r="392" spans="1:82">
      <c r="A392" s="175"/>
      <c r="B392" s="176"/>
      <c r="C392" s="225" t="s">
        <v>491</v>
      </c>
      <c r="D392" s="226"/>
      <c r="E392" s="178">
        <v>-3</v>
      </c>
      <c r="F392" s="179"/>
      <c r="G392" s="180"/>
      <c r="H392" s="181"/>
      <c r="I392" s="182"/>
      <c r="J392" s="181"/>
      <c r="K392" s="182"/>
      <c r="M392" s="177" t="s">
        <v>491</v>
      </c>
      <c r="O392" s="177"/>
      <c r="Q392" s="167"/>
    </row>
    <row r="393" spans="1:82">
      <c r="A393" s="175"/>
      <c r="B393" s="176"/>
      <c r="C393" s="225" t="s">
        <v>492</v>
      </c>
      <c r="D393" s="226"/>
      <c r="E393" s="178">
        <v>-3.7440000000000002</v>
      </c>
      <c r="F393" s="179"/>
      <c r="G393" s="180"/>
      <c r="H393" s="181"/>
      <c r="I393" s="182"/>
      <c r="J393" s="181"/>
      <c r="K393" s="182"/>
      <c r="M393" s="177" t="s">
        <v>492</v>
      </c>
      <c r="O393" s="177"/>
      <c r="Q393" s="167"/>
    </row>
    <row r="394" spans="1:82">
      <c r="A394" s="168">
        <v>39</v>
      </c>
      <c r="B394" s="169" t="s">
        <v>493</v>
      </c>
      <c r="C394" s="170" t="s">
        <v>494</v>
      </c>
      <c r="D394" s="171" t="s">
        <v>98</v>
      </c>
      <c r="E394" s="172">
        <v>281.69200000000001</v>
      </c>
      <c r="F394" s="204"/>
      <c r="G394" s="173">
        <f>E394*F394</f>
        <v>0</v>
      </c>
      <c r="H394" s="174">
        <v>0</v>
      </c>
      <c r="I394" s="174">
        <f>E394*H394</f>
        <v>0</v>
      </c>
      <c r="J394" s="174">
        <v>-0.02</v>
      </c>
      <c r="K394" s="174">
        <f>E394*J394</f>
        <v>-5.6338400000000002</v>
      </c>
      <c r="Q394" s="167">
        <v>2</v>
      </c>
      <c r="AA394" s="144">
        <v>1</v>
      </c>
      <c r="AB394" s="144">
        <v>1</v>
      </c>
      <c r="AC394" s="144">
        <v>1</v>
      </c>
      <c r="BB394" s="144">
        <v>1</v>
      </c>
      <c r="BC394" s="144">
        <f>IF(BB394=1,G394,0)</f>
        <v>0</v>
      </c>
      <c r="BD394" s="144">
        <f>IF(BB394=2,G394,0)</f>
        <v>0</v>
      </c>
      <c r="BE394" s="144">
        <f>IF(BB394=3,G394,0)</f>
        <v>0</v>
      </c>
      <c r="BF394" s="144">
        <f>IF(BB394=4,G394,0)</f>
        <v>0</v>
      </c>
      <c r="BG394" s="144">
        <f>IF(BB394=5,G394,0)</f>
        <v>0</v>
      </c>
      <c r="CA394" s="144">
        <v>1</v>
      </c>
      <c r="CB394" s="144">
        <v>1</v>
      </c>
      <c r="CC394" s="167"/>
      <c r="CD394" s="167"/>
    </row>
    <row r="395" spans="1:82">
      <c r="A395" s="175"/>
      <c r="B395" s="176"/>
      <c r="C395" s="225" t="s">
        <v>169</v>
      </c>
      <c r="D395" s="226"/>
      <c r="E395" s="178">
        <v>0</v>
      </c>
      <c r="F395" s="179"/>
      <c r="G395" s="180"/>
      <c r="H395" s="181"/>
      <c r="I395" s="182"/>
      <c r="J395" s="181"/>
      <c r="K395" s="182"/>
      <c r="M395" s="177" t="s">
        <v>169</v>
      </c>
      <c r="O395" s="177"/>
      <c r="Q395" s="167"/>
    </row>
    <row r="396" spans="1:82">
      <c r="A396" s="175"/>
      <c r="B396" s="176"/>
      <c r="C396" s="225" t="s">
        <v>459</v>
      </c>
      <c r="D396" s="226"/>
      <c r="E396" s="178">
        <v>14.68</v>
      </c>
      <c r="F396" s="179"/>
      <c r="G396" s="180"/>
      <c r="H396" s="181"/>
      <c r="I396" s="182"/>
      <c r="J396" s="181"/>
      <c r="K396" s="182"/>
      <c r="M396" s="177" t="s">
        <v>459</v>
      </c>
      <c r="O396" s="177"/>
      <c r="Q396" s="167"/>
    </row>
    <row r="397" spans="1:82">
      <c r="A397" s="175"/>
      <c r="B397" s="176"/>
      <c r="C397" s="225" t="s">
        <v>460</v>
      </c>
      <c r="D397" s="226"/>
      <c r="E397" s="178">
        <v>41.11</v>
      </c>
      <c r="F397" s="179"/>
      <c r="G397" s="180"/>
      <c r="H397" s="181"/>
      <c r="I397" s="182"/>
      <c r="J397" s="181"/>
      <c r="K397" s="182"/>
      <c r="M397" s="177" t="s">
        <v>460</v>
      </c>
      <c r="O397" s="177"/>
      <c r="Q397" s="167"/>
    </row>
    <row r="398" spans="1:82">
      <c r="A398" s="175"/>
      <c r="B398" s="176"/>
      <c r="C398" s="225" t="s">
        <v>461</v>
      </c>
      <c r="D398" s="226"/>
      <c r="E398" s="178">
        <v>26.68</v>
      </c>
      <c r="F398" s="179"/>
      <c r="G398" s="180"/>
      <c r="H398" s="181"/>
      <c r="I398" s="182"/>
      <c r="J398" s="181"/>
      <c r="K398" s="182"/>
      <c r="M398" s="177" t="s">
        <v>461</v>
      </c>
      <c r="O398" s="177"/>
      <c r="Q398" s="167"/>
    </row>
    <row r="399" spans="1:82">
      <c r="A399" s="175"/>
      <c r="B399" s="176"/>
      <c r="C399" s="225" t="s">
        <v>462</v>
      </c>
      <c r="D399" s="226"/>
      <c r="E399" s="178">
        <v>1.236</v>
      </c>
      <c r="F399" s="179"/>
      <c r="G399" s="180"/>
      <c r="H399" s="181"/>
      <c r="I399" s="182"/>
      <c r="J399" s="181"/>
      <c r="K399" s="182"/>
      <c r="M399" s="177" t="s">
        <v>462</v>
      </c>
      <c r="O399" s="177"/>
      <c r="Q399" s="167"/>
    </row>
    <row r="400" spans="1:82">
      <c r="A400" s="175"/>
      <c r="B400" s="176"/>
      <c r="C400" s="225" t="s">
        <v>463</v>
      </c>
      <c r="D400" s="226"/>
      <c r="E400" s="178">
        <v>3.5</v>
      </c>
      <c r="F400" s="179"/>
      <c r="G400" s="180"/>
      <c r="H400" s="181"/>
      <c r="I400" s="182"/>
      <c r="J400" s="181"/>
      <c r="K400" s="182"/>
      <c r="M400" s="177" t="s">
        <v>463</v>
      </c>
      <c r="O400" s="177"/>
      <c r="Q400" s="167"/>
    </row>
    <row r="401" spans="1:17">
      <c r="A401" s="175"/>
      <c r="B401" s="176"/>
      <c r="C401" s="225" t="s">
        <v>464</v>
      </c>
      <c r="D401" s="226"/>
      <c r="E401" s="178">
        <v>7.08</v>
      </c>
      <c r="F401" s="179"/>
      <c r="G401" s="180"/>
      <c r="H401" s="181"/>
      <c r="I401" s="182"/>
      <c r="J401" s="181"/>
      <c r="K401" s="182"/>
      <c r="M401" s="177" t="s">
        <v>464</v>
      </c>
      <c r="O401" s="177"/>
      <c r="Q401" s="167"/>
    </row>
    <row r="402" spans="1:17">
      <c r="A402" s="175"/>
      <c r="B402" s="176"/>
      <c r="C402" s="225" t="s">
        <v>465</v>
      </c>
      <c r="D402" s="226"/>
      <c r="E402" s="178">
        <v>6.17</v>
      </c>
      <c r="F402" s="179"/>
      <c r="G402" s="180"/>
      <c r="H402" s="181"/>
      <c r="I402" s="182"/>
      <c r="J402" s="181"/>
      <c r="K402" s="182"/>
      <c r="M402" s="177" t="s">
        <v>465</v>
      </c>
      <c r="O402" s="177"/>
      <c r="Q402" s="167"/>
    </row>
    <row r="403" spans="1:17">
      <c r="A403" s="175"/>
      <c r="B403" s="176"/>
      <c r="C403" s="225" t="s">
        <v>466</v>
      </c>
      <c r="D403" s="226"/>
      <c r="E403" s="178">
        <v>7.09</v>
      </c>
      <c r="F403" s="179"/>
      <c r="G403" s="180"/>
      <c r="H403" s="181"/>
      <c r="I403" s="182"/>
      <c r="J403" s="181"/>
      <c r="K403" s="182"/>
      <c r="M403" s="177" t="s">
        <v>466</v>
      </c>
      <c r="O403" s="177"/>
      <c r="Q403" s="167"/>
    </row>
    <row r="404" spans="1:17">
      <c r="A404" s="175"/>
      <c r="B404" s="176"/>
      <c r="C404" s="225" t="s">
        <v>467</v>
      </c>
      <c r="D404" s="226"/>
      <c r="E404" s="178">
        <v>2.1560000000000001</v>
      </c>
      <c r="F404" s="179"/>
      <c r="G404" s="180"/>
      <c r="H404" s="181"/>
      <c r="I404" s="182"/>
      <c r="J404" s="181"/>
      <c r="K404" s="182"/>
      <c r="M404" s="177" t="s">
        <v>467</v>
      </c>
      <c r="O404" s="177"/>
      <c r="Q404" s="167"/>
    </row>
    <row r="405" spans="1:17">
      <c r="A405" s="175"/>
      <c r="B405" s="176"/>
      <c r="C405" s="225" t="s">
        <v>468</v>
      </c>
      <c r="D405" s="226"/>
      <c r="E405" s="178">
        <v>52.8</v>
      </c>
      <c r="F405" s="179"/>
      <c r="G405" s="180"/>
      <c r="H405" s="181"/>
      <c r="I405" s="182"/>
      <c r="J405" s="181"/>
      <c r="K405" s="182"/>
      <c r="M405" s="177" t="s">
        <v>468</v>
      </c>
      <c r="O405" s="177"/>
      <c r="Q405" s="167"/>
    </row>
    <row r="406" spans="1:17">
      <c r="A406" s="175"/>
      <c r="B406" s="176"/>
      <c r="C406" s="225" t="s">
        <v>469</v>
      </c>
      <c r="D406" s="226"/>
      <c r="E406" s="178">
        <v>8.81</v>
      </c>
      <c r="F406" s="179"/>
      <c r="G406" s="180"/>
      <c r="H406" s="181"/>
      <c r="I406" s="182"/>
      <c r="J406" s="181"/>
      <c r="K406" s="182"/>
      <c r="M406" s="177" t="s">
        <v>469</v>
      </c>
      <c r="O406" s="177"/>
      <c r="Q406" s="167"/>
    </row>
    <row r="407" spans="1:17">
      <c r="A407" s="175"/>
      <c r="B407" s="176"/>
      <c r="C407" s="225" t="s">
        <v>470</v>
      </c>
      <c r="D407" s="226"/>
      <c r="E407" s="178">
        <v>27.37</v>
      </c>
      <c r="F407" s="179"/>
      <c r="G407" s="180"/>
      <c r="H407" s="181"/>
      <c r="I407" s="182"/>
      <c r="J407" s="181"/>
      <c r="K407" s="182"/>
      <c r="M407" s="177" t="s">
        <v>470</v>
      </c>
      <c r="O407" s="177"/>
      <c r="Q407" s="167"/>
    </row>
    <row r="408" spans="1:17">
      <c r="A408" s="175"/>
      <c r="B408" s="176"/>
      <c r="C408" s="225" t="s">
        <v>471</v>
      </c>
      <c r="D408" s="226"/>
      <c r="E408" s="178">
        <v>4.8899999999999997</v>
      </c>
      <c r="F408" s="179"/>
      <c r="G408" s="180"/>
      <c r="H408" s="181"/>
      <c r="I408" s="182"/>
      <c r="J408" s="181"/>
      <c r="K408" s="182"/>
      <c r="M408" s="177" t="s">
        <v>471</v>
      </c>
      <c r="O408" s="177"/>
      <c r="Q408" s="167"/>
    </row>
    <row r="409" spans="1:17">
      <c r="A409" s="175"/>
      <c r="B409" s="176"/>
      <c r="C409" s="225" t="s">
        <v>472</v>
      </c>
      <c r="D409" s="226"/>
      <c r="E409" s="178">
        <v>8.93</v>
      </c>
      <c r="F409" s="179"/>
      <c r="G409" s="180"/>
      <c r="H409" s="181"/>
      <c r="I409" s="182"/>
      <c r="J409" s="181"/>
      <c r="K409" s="182"/>
      <c r="M409" s="177" t="s">
        <v>472</v>
      </c>
      <c r="O409" s="177"/>
      <c r="Q409" s="167"/>
    </row>
    <row r="410" spans="1:17">
      <c r="A410" s="175"/>
      <c r="B410" s="176"/>
      <c r="C410" s="225" t="s">
        <v>473</v>
      </c>
      <c r="D410" s="226"/>
      <c r="E410" s="178">
        <v>5.79</v>
      </c>
      <c r="F410" s="179"/>
      <c r="G410" s="180"/>
      <c r="H410" s="181"/>
      <c r="I410" s="182"/>
      <c r="J410" s="181"/>
      <c r="K410" s="182"/>
      <c r="M410" s="177" t="s">
        <v>473</v>
      </c>
      <c r="O410" s="177"/>
      <c r="Q410" s="167"/>
    </row>
    <row r="411" spans="1:17">
      <c r="A411" s="175"/>
      <c r="B411" s="176"/>
      <c r="C411" s="225" t="s">
        <v>474</v>
      </c>
      <c r="D411" s="226"/>
      <c r="E411" s="178">
        <v>5.29</v>
      </c>
      <c r="F411" s="179"/>
      <c r="G411" s="180"/>
      <c r="H411" s="181"/>
      <c r="I411" s="182"/>
      <c r="J411" s="181"/>
      <c r="K411" s="182"/>
      <c r="M411" s="177" t="s">
        <v>474</v>
      </c>
      <c r="O411" s="177"/>
      <c r="Q411" s="167"/>
    </row>
    <row r="412" spans="1:17">
      <c r="A412" s="175"/>
      <c r="B412" s="176"/>
      <c r="C412" s="225" t="s">
        <v>475</v>
      </c>
      <c r="D412" s="226"/>
      <c r="E412" s="178">
        <v>27.23</v>
      </c>
      <c r="F412" s="179"/>
      <c r="G412" s="180"/>
      <c r="H412" s="181"/>
      <c r="I412" s="182"/>
      <c r="J412" s="181"/>
      <c r="K412" s="182"/>
      <c r="M412" s="177" t="s">
        <v>475</v>
      </c>
      <c r="O412" s="177"/>
      <c r="Q412" s="167"/>
    </row>
    <row r="413" spans="1:17">
      <c r="A413" s="175"/>
      <c r="B413" s="176"/>
      <c r="C413" s="225" t="s">
        <v>476</v>
      </c>
      <c r="D413" s="226"/>
      <c r="E413" s="178">
        <v>9.3800000000000008</v>
      </c>
      <c r="F413" s="179"/>
      <c r="G413" s="180"/>
      <c r="H413" s="181"/>
      <c r="I413" s="182"/>
      <c r="J413" s="181"/>
      <c r="K413" s="182"/>
      <c r="M413" s="177" t="s">
        <v>476</v>
      </c>
      <c r="O413" s="177"/>
      <c r="Q413" s="167"/>
    </row>
    <row r="414" spans="1:17">
      <c r="A414" s="175"/>
      <c r="B414" s="176"/>
      <c r="C414" s="225" t="s">
        <v>477</v>
      </c>
      <c r="D414" s="226"/>
      <c r="E414" s="178">
        <v>9.49</v>
      </c>
      <c r="F414" s="179"/>
      <c r="G414" s="180"/>
      <c r="H414" s="181"/>
      <c r="I414" s="182"/>
      <c r="J414" s="181"/>
      <c r="K414" s="182"/>
      <c r="M414" s="177" t="s">
        <v>477</v>
      </c>
      <c r="O414" s="177"/>
      <c r="Q414" s="167"/>
    </row>
    <row r="415" spans="1:17">
      <c r="A415" s="175"/>
      <c r="B415" s="176"/>
      <c r="C415" s="225" t="s">
        <v>478</v>
      </c>
      <c r="D415" s="226"/>
      <c r="E415" s="178">
        <v>2.1800000000000002</v>
      </c>
      <c r="F415" s="179"/>
      <c r="G415" s="180"/>
      <c r="H415" s="181"/>
      <c r="I415" s="182"/>
      <c r="J415" s="181"/>
      <c r="K415" s="182"/>
      <c r="M415" s="177" t="s">
        <v>478</v>
      </c>
      <c r="O415" s="177"/>
      <c r="Q415" s="167"/>
    </row>
    <row r="416" spans="1:17">
      <c r="A416" s="175"/>
      <c r="B416" s="176"/>
      <c r="C416" s="225" t="s">
        <v>479</v>
      </c>
      <c r="D416" s="226"/>
      <c r="E416" s="178">
        <v>0.94</v>
      </c>
      <c r="F416" s="179"/>
      <c r="G416" s="180"/>
      <c r="H416" s="181"/>
      <c r="I416" s="182"/>
      <c r="J416" s="181"/>
      <c r="K416" s="182"/>
      <c r="M416" s="177" t="s">
        <v>479</v>
      </c>
      <c r="O416" s="177"/>
      <c r="Q416" s="167"/>
    </row>
    <row r="417" spans="1:82">
      <c r="A417" s="175"/>
      <c r="B417" s="176"/>
      <c r="C417" s="225" t="s">
        <v>480</v>
      </c>
      <c r="D417" s="226"/>
      <c r="E417" s="178">
        <v>8.89</v>
      </c>
      <c r="F417" s="179"/>
      <c r="G417" s="180"/>
      <c r="H417" s="181"/>
      <c r="I417" s="182"/>
      <c r="J417" s="181"/>
      <c r="K417" s="182"/>
      <c r="M417" s="177" t="s">
        <v>480</v>
      </c>
      <c r="O417" s="177"/>
      <c r="Q417" s="167"/>
    </row>
    <row r="418" spans="1:82">
      <c r="A418" s="168">
        <v>40</v>
      </c>
      <c r="B418" s="169" t="s">
        <v>495</v>
      </c>
      <c r="C418" s="170" t="s">
        <v>496</v>
      </c>
      <c r="D418" s="171" t="s">
        <v>91</v>
      </c>
      <c r="E418" s="172">
        <v>29</v>
      </c>
      <c r="F418" s="204"/>
      <c r="G418" s="173">
        <f>E418*F418</f>
        <v>0</v>
      </c>
      <c r="H418" s="174">
        <v>0</v>
      </c>
      <c r="I418" s="174">
        <f>E418*H418</f>
        <v>0</v>
      </c>
      <c r="J418" s="174">
        <v>0</v>
      </c>
      <c r="K418" s="174">
        <f>E418*J418</f>
        <v>0</v>
      </c>
      <c r="Q418" s="167">
        <v>2</v>
      </c>
      <c r="AA418" s="144">
        <v>1</v>
      </c>
      <c r="AB418" s="144">
        <v>1</v>
      </c>
      <c r="AC418" s="144">
        <v>1</v>
      </c>
      <c r="BB418" s="144">
        <v>1</v>
      </c>
      <c r="BC418" s="144">
        <f>IF(BB418=1,G418,0)</f>
        <v>0</v>
      </c>
      <c r="BD418" s="144">
        <f>IF(BB418=2,G418,0)</f>
        <v>0</v>
      </c>
      <c r="BE418" s="144">
        <f>IF(BB418=3,G418,0)</f>
        <v>0</v>
      </c>
      <c r="BF418" s="144">
        <f>IF(BB418=4,G418,0)</f>
        <v>0</v>
      </c>
      <c r="BG418" s="144">
        <f>IF(BB418=5,G418,0)</f>
        <v>0</v>
      </c>
      <c r="CA418" s="144">
        <v>1</v>
      </c>
      <c r="CB418" s="144">
        <v>1</v>
      </c>
      <c r="CC418" s="167"/>
      <c r="CD418" s="167"/>
    </row>
    <row r="419" spans="1:82">
      <c r="A419" s="175"/>
      <c r="B419" s="176"/>
      <c r="C419" s="225" t="s">
        <v>497</v>
      </c>
      <c r="D419" s="226"/>
      <c r="E419" s="178">
        <v>0</v>
      </c>
      <c r="F419" s="179"/>
      <c r="G419" s="180"/>
      <c r="H419" s="181"/>
      <c r="I419" s="182"/>
      <c r="J419" s="181"/>
      <c r="K419" s="182"/>
      <c r="M419" s="177" t="s">
        <v>497</v>
      </c>
      <c r="O419" s="177"/>
      <c r="Q419" s="167"/>
    </row>
    <row r="420" spans="1:82">
      <c r="A420" s="175"/>
      <c r="B420" s="176"/>
      <c r="C420" s="225" t="s">
        <v>498</v>
      </c>
      <c r="D420" s="226"/>
      <c r="E420" s="178">
        <v>0</v>
      </c>
      <c r="F420" s="179"/>
      <c r="G420" s="180"/>
      <c r="H420" s="181"/>
      <c r="I420" s="182"/>
      <c r="J420" s="181"/>
      <c r="K420" s="182"/>
      <c r="M420" s="177" t="s">
        <v>498</v>
      </c>
      <c r="O420" s="177"/>
      <c r="Q420" s="167"/>
    </row>
    <row r="421" spans="1:82">
      <c r="A421" s="175"/>
      <c r="B421" s="176"/>
      <c r="C421" s="225" t="s">
        <v>499</v>
      </c>
      <c r="D421" s="226"/>
      <c r="E421" s="178">
        <v>1</v>
      </c>
      <c r="F421" s="179"/>
      <c r="G421" s="180"/>
      <c r="H421" s="181"/>
      <c r="I421" s="182"/>
      <c r="J421" s="181"/>
      <c r="K421" s="182"/>
      <c r="M421" s="177" t="s">
        <v>499</v>
      </c>
      <c r="O421" s="177"/>
      <c r="Q421" s="167"/>
    </row>
    <row r="422" spans="1:82">
      <c r="A422" s="175"/>
      <c r="B422" s="176"/>
      <c r="C422" s="225" t="s">
        <v>500</v>
      </c>
      <c r="D422" s="226"/>
      <c r="E422" s="178">
        <v>1</v>
      </c>
      <c r="F422" s="179"/>
      <c r="G422" s="180"/>
      <c r="H422" s="181"/>
      <c r="I422" s="182"/>
      <c r="J422" s="181"/>
      <c r="K422" s="182"/>
      <c r="M422" s="177" t="s">
        <v>500</v>
      </c>
      <c r="O422" s="177"/>
      <c r="Q422" s="167"/>
    </row>
    <row r="423" spans="1:82">
      <c r="A423" s="175"/>
      <c r="B423" s="176"/>
      <c r="C423" s="225" t="s">
        <v>501</v>
      </c>
      <c r="D423" s="226"/>
      <c r="E423" s="178">
        <v>0</v>
      </c>
      <c r="F423" s="179"/>
      <c r="G423" s="180"/>
      <c r="H423" s="181"/>
      <c r="I423" s="182"/>
      <c r="J423" s="181"/>
      <c r="K423" s="182"/>
      <c r="M423" s="177" t="s">
        <v>501</v>
      </c>
      <c r="O423" s="177"/>
      <c r="Q423" s="167"/>
    </row>
    <row r="424" spans="1:82" ht="22.5">
      <c r="A424" s="175"/>
      <c r="B424" s="176"/>
      <c r="C424" s="225" t="s">
        <v>502</v>
      </c>
      <c r="D424" s="226"/>
      <c r="E424" s="178">
        <v>0</v>
      </c>
      <c r="F424" s="179"/>
      <c r="G424" s="180"/>
      <c r="H424" s="181"/>
      <c r="I424" s="182"/>
      <c r="J424" s="181"/>
      <c r="K424" s="182"/>
      <c r="M424" s="177" t="s">
        <v>502</v>
      </c>
      <c r="O424" s="177"/>
      <c r="Q424" s="167"/>
    </row>
    <row r="425" spans="1:82">
      <c r="A425" s="175"/>
      <c r="B425" s="176"/>
      <c r="C425" s="225" t="s">
        <v>503</v>
      </c>
      <c r="D425" s="226"/>
      <c r="E425" s="178">
        <v>0</v>
      </c>
      <c r="F425" s="179"/>
      <c r="G425" s="180"/>
      <c r="H425" s="181"/>
      <c r="I425" s="182"/>
      <c r="J425" s="181"/>
      <c r="K425" s="182"/>
      <c r="M425" s="177" t="s">
        <v>503</v>
      </c>
      <c r="O425" s="177"/>
      <c r="Q425" s="167"/>
    </row>
    <row r="426" spans="1:82">
      <c r="A426" s="175"/>
      <c r="B426" s="176"/>
      <c r="C426" s="225" t="s">
        <v>504</v>
      </c>
      <c r="D426" s="226"/>
      <c r="E426" s="178">
        <v>5</v>
      </c>
      <c r="F426" s="179"/>
      <c r="G426" s="180"/>
      <c r="H426" s="181"/>
      <c r="I426" s="182"/>
      <c r="J426" s="181"/>
      <c r="K426" s="182"/>
      <c r="M426" s="177" t="s">
        <v>504</v>
      </c>
      <c r="O426" s="177"/>
      <c r="Q426" s="167"/>
    </row>
    <row r="427" spans="1:82">
      <c r="A427" s="175"/>
      <c r="B427" s="176"/>
      <c r="C427" s="225" t="s">
        <v>505</v>
      </c>
      <c r="D427" s="226"/>
      <c r="E427" s="178">
        <v>3</v>
      </c>
      <c r="F427" s="179"/>
      <c r="G427" s="180"/>
      <c r="H427" s="181"/>
      <c r="I427" s="182"/>
      <c r="J427" s="181"/>
      <c r="K427" s="182"/>
      <c r="M427" s="177" t="s">
        <v>505</v>
      </c>
      <c r="O427" s="177"/>
      <c r="Q427" s="167"/>
    </row>
    <row r="428" spans="1:82">
      <c r="A428" s="175"/>
      <c r="B428" s="176"/>
      <c r="C428" s="225" t="s">
        <v>506</v>
      </c>
      <c r="D428" s="226"/>
      <c r="E428" s="178">
        <v>4</v>
      </c>
      <c r="F428" s="179"/>
      <c r="G428" s="180"/>
      <c r="H428" s="181"/>
      <c r="I428" s="182"/>
      <c r="J428" s="181"/>
      <c r="K428" s="182"/>
      <c r="M428" s="177" t="s">
        <v>506</v>
      </c>
      <c r="O428" s="177"/>
      <c r="Q428" s="167"/>
    </row>
    <row r="429" spans="1:82">
      <c r="A429" s="175"/>
      <c r="B429" s="176"/>
      <c r="C429" s="225" t="s">
        <v>507</v>
      </c>
      <c r="D429" s="226"/>
      <c r="E429" s="178">
        <v>2</v>
      </c>
      <c r="F429" s="179"/>
      <c r="G429" s="180"/>
      <c r="H429" s="181"/>
      <c r="I429" s="182"/>
      <c r="J429" s="181"/>
      <c r="K429" s="182"/>
      <c r="M429" s="177" t="s">
        <v>507</v>
      </c>
      <c r="O429" s="177"/>
      <c r="Q429" s="167"/>
    </row>
    <row r="430" spans="1:82">
      <c r="A430" s="175"/>
      <c r="B430" s="176"/>
      <c r="C430" s="225" t="s">
        <v>508</v>
      </c>
      <c r="D430" s="226"/>
      <c r="E430" s="178">
        <v>2</v>
      </c>
      <c r="F430" s="179"/>
      <c r="G430" s="180"/>
      <c r="H430" s="181"/>
      <c r="I430" s="182"/>
      <c r="J430" s="181"/>
      <c r="K430" s="182"/>
      <c r="M430" s="177" t="s">
        <v>508</v>
      </c>
      <c r="O430" s="177"/>
      <c r="Q430" s="167"/>
    </row>
    <row r="431" spans="1:82">
      <c r="A431" s="175"/>
      <c r="B431" s="176"/>
      <c r="C431" s="225" t="s">
        <v>509</v>
      </c>
      <c r="D431" s="226"/>
      <c r="E431" s="178">
        <v>3</v>
      </c>
      <c r="F431" s="179"/>
      <c r="G431" s="180"/>
      <c r="H431" s="181"/>
      <c r="I431" s="182"/>
      <c r="J431" s="181"/>
      <c r="K431" s="182"/>
      <c r="M431" s="177" t="s">
        <v>509</v>
      </c>
      <c r="O431" s="177"/>
      <c r="Q431" s="167"/>
    </row>
    <row r="432" spans="1:82">
      <c r="A432" s="175"/>
      <c r="B432" s="176"/>
      <c r="C432" s="225" t="s">
        <v>510</v>
      </c>
      <c r="D432" s="226"/>
      <c r="E432" s="178">
        <v>5</v>
      </c>
      <c r="F432" s="179"/>
      <c r="G432" s="180"/>
      <c r="H432" s="181"/>
      <c r="I432" s="182"/>
      <c r="J432" s="181"/>
      <c r="K432" s="182"/>
      <c r="M432" s="177" t="s">
        <v>510</v>
      </c>
      <c r="O432" s="177"/>
      <c r="Q432" s="167"/>
    </row>
    <row r="433" spans="1:82">
      <c r="A433" s="175"/>
      <c r="B433" s="176"/>
      <c r="C433" s="225" t="s">
        <v>511</v>
      </c>
      <c r="D433" s="226"/>
      <c r="E433" s="178">
        <v>1</v>
      </c>
      <c r="F433" s="179"/>
      <c r="G433" s="180"/>
      <c r="H433" s="181"/>
      <c r="I433" s="182"/>
      <c r="J433" s="181"/>
      <c r="K433" s="182"/>
      <c r="M433" s="177" t="s">
        <v>511</v>
      </c>
      <c r="O433" s="177"/>
      <c r="Q433" s="167"/>
    </row>
    <row r="434" spans="1:82">
      <c r="A434" s="175"/>
      <c r="B434" s="176"/>
      <c r="C434" s="225" t="s">
        <v>512</v>
      </c>
      <c r="D434" s="226"/>
      <c r="E434" s="178">
        <v>2</v>
      </c>
      <c r="F434" s="179"/>
      <c r="G434" s="180"/>
      <c r="H434" s="181"/>
      <c r="I434" s="182"/>
      <c r="J434" s="181"/>
      <c r="K434" s="182"/>
      <c r="M434" s="177" t="s">
        <v>512</v>
      </c>
      <c r="O434" s="177"/>
      <c r="Q434" s="167"/>
    </row>
    <row r="435" spans="1:82">
      <c r="A435" s="183"/>
      <c r="B435" s="184" t="s">
        <v>81</v>
      </c>
      <c r="C435" s="185" t="str">
        <f>CONCATENATE(B287," ",C287)</f>
        <v>96 Bourání konstrukcí</v>
      </c>
      <c r="D435" s="186"/>
      <c r="E435" s="187"/>
      <c r="F435" s="188"/>
      <c r="G435" s="189">
        <f>SUM(G287:G434)</f>
        <v>0</v>
      </c>
      <c r="H435" s="190"/>
      <c r="I435" s="191">
        <f>SUM(I287:I434)</f>
        <v>6.9391000000000001E-3</v>
      </c>
      <c r="J435" s="190"/>
      <c r="K435" s="191">
        <f>SUM(K287:K434)</f>
        <v>-28.102926000000004</v>
      </c>
      <c r="Q435" s="167">
        <v>4</v>
      </c>
      <c r="BC435" s="192">
        <f>SUM(BC287:BC434)</f>
        <v>0</v>
      </c>
      <c r="BD435" s="192">
        <f>SUM(BD287:BD434)</f>
        <v>0</v>
      </c>
      <c r="BE435" s="192">
        <f>SUM(BE287:BE434)</f>
        <v>0</v>
      </c>
      <c r="BF435" s="192">
        <f>SUM(BF287:BF434)</f>
        <v>0</v>
      </c>
      <c r="BG435" s="192">
        <f>SUM(BG287:BG434)</f>
        <v>0</v>
      </c>
    </row>
    <row r="436" spans="1:82">
      <c r="A436" s="159" t="s">
        <v>78</v>
      </c>
      <c r="B436" s="160" t="s">
        <v>513</v>
      </c>
      <c r="C436" s="161" t="s">
        <v>514</v>
      </c>
      <c r="D436" s="162"/>
      <c r="E436" s="163"/>
      <c r="F436" s="163"/>
      <c r="G436" s="164"/>
      <c r="H436" s="165"/>
      <c r="I436" s="166"/>
      <c r="J436" s="165"/>
      <c r="K436" s="166"/>
      <c r="Q436" s="167">
        <v>1</v>
      </c>
    </row>
    <row r="437" spans="1:82">
      <c r="A437" s="168">
        <v>41</v>
      </c>
      <c r="B437" s="169" t="s">
        <v>515</v>
      </c>
      <c r="C437" s="170" t="s">
        <v>516</v>
      </c>
      <c r="D437" s="171" t="s">
        <v>91</v>
      </c>
      <c r="E437" s="172">
        <v>2</v>
      </c>
      <c r="F437" s="204"/>
      <c r="G437" s="173">
        <f>E437*F437</f>
        <v>0</v>
      </c>
      <c r="H437" s="174">
        <v>1.33E-3</v>
      </c>
      <c r="I437" s="174">
        <f>E437*H437</f>
        <v>2.66E-3</v>
      </c>
      <c r="J437" s="174">
        <v>-7.3999999999999996E-2</v>
      </c>
      <c r="K437" s="174">
        <f>E437*J437</f>
        <v>-0.14799999999999999</v>
      </c>
      <c r="Q437" s="167">
        <v>2</v>
      </c>
      <c r="AA437" s="144">
        <v>1</v>
      </c>
      <c r="AB437" s="144">
        <v>1</v>
      </c>
      <c r="AC437" s="144">
        <v>1</v>
      </c>
      <c r="BB437" s="144">
        <v>1</v>
      </c>
      <c r="BC437" s="144">
        <f>IF(BB437=1,G437,0)</f>
        <v>0</v>
      </c>
      <c r="BD437" s="144">
        <f>IF(BB437=2,G437,0)</f>
        <v>0</v>
      </c>
      <c r="BE437" s="144">
        <f>IF(BB437=3,G437,0)</f>
        <v>0</v>
      </c>
      <c r="BF437" s="144">
        <f>IF(BB437=4,G437,0)</f>
        <v>0</v>
      </c>
      <c r="BG437" s="144">
        <f>IF(BB437=5,G437,0)</f>
        <v>0</v>
      </c>
      <c r="CA437" s="144">
        <v>1</v>
      </c>
      <c r="CB437" s="144">
        <v>1</v>
      </c>
      <c r="CC437" s="167"/>
      <c r="CD437" s="167"/>
    </row>
    <row r="438" spans="1:82">
      <c r="A438" s="175"/>
      <c r="B438" s="176"/>
      <c r="C438" s="225" t="s">
        <v>517</v>
      </c>
      <c r="D438" s="226"/>
      <c r="E438" s="178">
        <v>0</v>
      </c>
      <c r="F438" s="179"/>
      <c r="G438" s="180"/>
      <c r="H438" s="181"/>
      <c r="I438" s="182"/>
      <c r="J438" s="181"/>
      <c r="K438" s="182"/>
      <c r="M438" s="177" t="s">
        <v>517</v>
      </c>
      <c r="O438" s="177"/>
      <c r="Q438" s="167"/>
    </row>
    <row r="439" spans="1:82">
      <c r="A439" s="175"/>
      <c r="B439" s="176"/>
      <c r="C439" s="225" t="s">
        <v>518</v>
      </c>
      <c r="D439" s="226"/>
      <c r="E439" s="178">
        <v>1</v>
      </c>
      <c r="F439" s="179"/>
      <c r="G439" s="180"/>
      <c r="H439" s="181"/>
      <c r="I439" s="182"/>
      <c r="J439" s="181"/>
      <c r="K439" s="182"/>
      <c r="M439" s="177" t="s">
        <v>518</v>
      </c>
      <c r="O439" s="177"/>
      <c r="Q439" s="167"/>
    </row>
    <row r="440" spans="1:82">
      <c r="A440" s="175"/>
      <c r="B440" s="176"/>
      <c r="C440" s="225" t="s">
        <v>519</v>
      </c>
      <c r="D440" s="226"/>
      <c r="E440" s="178">
        <v>1</v>
      </c>
      <c r="F440" s="179"/>
      <c r="G440" s="180"/>
      <c r="H440" s="181"/>
      <c r="I440" s="182"/>
      <c r="J440" s="181"/>
      <c r="K440" s="182"/>
      <c r="M440" s="177" t="s">
        <v>519</v>
      </c>
      <c r="O440" s="177"/>
      <c r="Q440" s="167"/>
    </row>
    <row r="441" spans="1:82">
      <c r="A441" s="168">
        <v>42</v>
      </c>
      <c r="B441" s="169" t="s">
        <v>520</v>
      </c>
      <c r="C441" s="170" t="s">
        <v>521</v>
      </c>
      <c r="D441" s="171" t="s">
        <v>91</v>
      </c>
      <c r="E441" s="172">
        <v>6</v>
      </c>
      <c r="F441" s="204"/>
      <c r="G441" s="173">
        <f>E441*F441</f>
        <v>0</v>
      </c>
      <c r="H441" s="174">
        <v>3.4000000000000002E-4</v>
      </c>
      <c r="I441" s="174">
        <f>E441*H441</f>
        <v>2.0400000000000001E-3</v>
      </c>
      <c r="J441" s="174">
        <v>-6.9000000000000006E-2</v>
      </c>
      <c r="K441" s="174">
        <f>E441*J441</f>
        <v>-0.41400000000000003</v>
      </c>
      <c r="Q441" s="167">
        <v>2</v>
      </c>
      <c r="AA441" s="144">
        <v>1</v>
      </c>
      <c r="AB441" s="144">
        <v>1</v>
      </c>
      <c r="AC441" s="144">
        <v>1</v>
      </c>
      <c r="BB441" s="144">
        <v>1</v>
      </c>
      <c r="BC441" s="144">
        <f>IF(BB441=1,G441,0)</f>
        <v>0</v>
      </c>
      <c r="BD441" s="144">
        <f>IF(BB441=2,G441,0)</f>
        <v>0</v>
      </c>
      <c r="BE441" s="144">
        <f>IF(BB441=3,G441,0)</f>
        <v>0</v>
      </c>
      <c r="BF441" s="144">
        <f>IF(BB441=4,G441,0)</f>
        <v>0</v>
      </c>
      <c r="BG441" s="144">
        <f>IF(BB441=5,G441,0)</f>
        <v>0</v>
      </c>
      <c r="CA441" s="144">
        <v>1</v>
      </c>
      <c r="CB441" s="144">
        <v>1</v>
      </c>
      <c r="CC441" s="167"/>
      <c r="CD441" s="167"/>
    </row>
    <row r="442" spans="1:82">
      <c r="A442" s="175"/>
      <c r="B442" s="176"/>
      <c r="C442" s="225" t="s">
        <v>522</v>
      </c>
      <c r="D442" s="226"/>
      <c r="E442" s="178">
        <v>0</v>
      </c>
      <c r="F442" s="179"/>
      <c r="G442" s="180"/>
      <c r="H442" s="181"/>
      <c r="I442" s="182"/>
      <c r="J442" s="181"/>
      <c r="K442" s="182"/>
      <c r="M442" s="177" t="s">
        <v>522</v>
      </c>
      <c r="O442" s="177"/>
      <c r="Q442" s="167"/>
    </row>
    <row r="443" spans="1:82">
      <c r="A443" s="175"/>
      <c r="B443" s="176"/>
      <c r="C443" s="225" t="s">
        <v>518</v>
      </c>
      <c r="D443" s="226"/>
      <c r="E443" s="178">
        <v>1</v>
      </c>
      <c r="F443" s="179"/>
      <c r="G443" s="180"/>
      <c r="H443" s="181"/>
      <c r="I443" s="182"/>
      <c r="J443" s="181"/>
      <c r="K443" s="182"/>
      <c r="M443" s="177" t="s">
        <v>518</v>
      </c>
      <c r="O443" s="177"/>
      <c r="Q443" s="167"/>
    </row>
    <row r="444" spans="1:82">
      <c r="A444" s="175"/>
      <c r="B444" s="176"/>
      <c r="C444" s="225" t="s">
        <v>523</v>
      </c>
      <c r="D444" s="226"/>
      <c r="E444" s="178">
        <v>1</v>
      </c>
      <c r="F444" s="179"/>
      <c r="G444" s="180"/>
      <c r="H444" s="181"/>
      <c r="I444" s="182"/>
      <c r="J444" s="181"/>
      <c r="K444" s="182"/>
      <c r="M444" s="177" t="s">
        <v>523</v>
      </c>
      <c r="O444" s="177"/>
      <c r="Q444" s="167"/>
    </row>
    <row r="445" spans="1:82">
      <c r="A445" s="175"/>
      <c r="B445" s="176"/>
      <c r="C445" s="225" t="s">
        <v>524</v>
      </c>
      <c r="D445" s="226"/>
      <c r="E445" s="178">
        <v>1</v>
      </c>
      <c r="F445" s="179"/>
      <c r="G445" s="180"/>
      <c r="H445" s="181"/>
      <c r="I445" s="182"/>
      <c r="J445" s="181"/>
      <c r="K445" s="182"/>
      <c r="M445" s="177" t="s">
        <v>524</v>
      </c>
      <c r="O445" s="177"/>
      <c r="Q445" s="167"/>
    </row>
    <row r="446" spans="1:82">
      <c r="A446" s="175"/>
      <c r="B446" s="176"/>
      <c r="C446" s="225" t="s">
        <v>525</v>
      </c>
      <c r="D446" s="226"/>
      <c r="E446" s="178">
        <v>2</v>
      </c>
      <c r="F446" s="179"/>
      <c r="G446" s="180"/>
      <c r="H446" s="181"/>
      <c r="I446" s="182"/>
      <c r="J446" s="181"/>
      <c r="K446" s="182"/>
      <c r="M446" s="177" t="s">
        <v>525</v>
      </c>
      <c r="O446" s="177"/>
      <c r="Q446" s="167"/>
    </row>
    <row r="447" spans="1:82">
      <c r="A447" s="175"/>
      <c r="B447" s="176"/>
      <c r="C447" s="225" t="s">
        <v>526</v>
      </c>
      <c r="D447" s="226"/>
      <c r="E447" s="178">
        <v>1</v>
      </c>
      <c r="F447" s="179"/>
      <c r="G447" s="180"/>
      <c r="H447" s="181"/>
      <c r="I447" s="182"/>
      <c r="J447" s="181"/>
      <c r="K447" s="182"/>
      <c r="M447" s="177" t="s">
        <v>526</v>
      </c>
      <c r="O447" s="177"/>
      <c r="Q447" s="167"/>
    </row>
    <row r="448" spans="1:82">
      <c r="A448" s="168">
        <v>43</v>
      </c>
      <c r="B448" s="169" t="s">
        <v>527</v>
      </c>
      <c r="C448" s="170" t="s">
        <v>528</v>
      </c>
      <c r="D448" s="171" t="s">
        <v>91</v>
      </c>
      <c r="E448" s="172">
        <v>9</v>
      </c>
      <c r="F448" s="204"/>
      <c r="G448" s="173">
        <f>E448*F448</f>
        <v>0</v>
      </c>
      <c r="H448" s="174">
        <v>1.33E-3</v>
      </c>
      <c r="I448" s="174">
        <f>E448*H448</f>
        <v>1.197E-2</v>
      </c>
      <c r="J448" s="174">
        <v>-0.20699999999999999</v>
      </c>
      <c r="K448" s="174">
        <f>E448*J448</f>
        <v>-1.863</v>
      </c>
      <c r="Q448" s="167">
        <v>2</v>
      </c>
      <c r="AA448" s="144">
        <v>1</v>
      </c>
      <c r="AB448" s="144">
        <v>1</v>
      </c>
      <c r="AC448" s="144">
        <v>1</v>
      </c>
      <c r="BB448" s="144">
        <v>1</v>
      </c>
      <c r="BC448" s="144">
        <f>IF(BB448=1,G448,0)</f>
        <v>0</v>
      </c>
      <c r="BD448" s="144">
        <f>IF(BB448=2,G448,0)</f>
        <v>0</v>
      </c>
      <c r="BE448" s="144">
        <f>IF(BB448=3,G448,0)</f>
        <v>0</v>
      </c>
      <c r="BF448" s="144">
        <f>IF(BB448=4,G448,0)</f>
        <v>0</v>
      </c>
      <c r="BG448" s="144">
        <f>IF(BB448=5,G448,0)</f>
        <v>0</v>
      </c>
      <c r="CA448" s="144">
        <v>1</v>
      </c>
      <c r="CB448" s="144">
        <v>1</v>
      </c>
      <c r="CC448" s="167"/>
      <c r="CD448" s="167"/>
    </row>
    <row r="449" spans="1:82">
      <c r="A449" s="175"/>
      <c r="B449" s="176"/>
      <c r="C449" s="225" t="s">
        <v>529</v>
      </c>
      <c r="D449" s="226"/>
      <c r="E449" s="178">
        <v>0</v>
      </c>
      <c r="F449" s="179"/>
      <c r="G449" s="180"/>
      <c r="H449" s="181"/>
      <c r="I449" s="182"/>
      <c r="J449" s="181"/>
      <c r="K449" s="182"/>
      <c r="M449" s="177" t="s">
        <v>529</v>
      </c>
      <c r="O449" s="177"/>
      <c r="Q449" s="167"/>
    </row>
    <row r="450" spans="1:82">
      <c r="A450" s="175"/>
      <c r="B450" s="176"/>
      <c r="C450" s="225" t="s">
        <v>518</v>
      </c>
      <c r="D450" s="226"/>
      <c r="E450" s="178">
        <v>1</v>
      </c>
      <c r="F450" s="179"/>
      <c r="G450" s="180"/>
      <c r="H450" s="181"/>
      <c r="I450" s="182"/>
      <c r="J450" s="181"/>
      <c r="K450" s="182"/>
      <c r="M450" s="177" t="s">
        <v>518</v>
      </c>
      <c r="O450" s="177"/>
      <c r="Q450" s="167"/>
    </row>
    <row r="451" spans="1:82">
      <c r="A451" s="175"/>
      <c r="B451" s="176"/>
      <c r="C451" s="225" t="s">
        <v>530</v>
      </c>
      <c r="D451" s="226"/>
      <c r="E451" s="178">
        <v>1</v>
      </c>
      <c r="F451" s="179"/>
      <c r="G451" s="180"/>
      <c r="H451" s="181"/>
      <c r="I451" s="182"/>
      <c r="J451" s="181"/>
      <c r="K451" s="182"/>
      <c r="M451" s="177" t="s">
        <v>530</v>
      </c>
      <c r="O451" s="177"/>
      <c r="Q451" s="167"/>
    </row>
    <row r="452" spans="1:82">
      <c r="A452" s="175"/>
      <c r="B452" s="176"/>
      <c r="C452" s="225" t="s">
        <v>531</v>
      </c>
      <c r="D452" s="226"/>
      <c r="E452" s="178">
        <v>1</v>
      </c>
      <c r="F452" s="179"/>
      <c r="G452" s="180"/>
      <c r="H452" s="181"/>
      <c r="I452" s="182"/>
      <c r="J452" s="181"/>
      <c r="K452" s="182"/>
      <c r="M452" s="177" t="s">
        <v>531</v>
      </c>
      <c r="O452" s="177"/>
      <c r="Q452" s="167"/>
    </row>
    <row r="453" spans="1:82">
      <c r="A453" s="175"/>
      <c r="B453" s="176"/>
      <c r="C453" s="225" t="s">
        <v>532</v>
      </c>
      <c r="D453" s="226"/>
      <c r="E453" s="178">
        <v>1</v>
      </c>
      <c r="F453" s="179"/>
      <c r="G453" s="180"/>
      <c r="H453" s="181"/>
      <c r="I453" s="182"/>
      <c r="J453" s="181"/>
      <c r="K453" s="182"/>
      <c r="M453" s="177" t="s">
        <v>532</v>
      </c>
      <c r="O453" s="177"/>
      <c r="Q453" s="167"/>
    </row>
    <row r="454" spans="1:82">
      <c r="A454" s="175"/>
      <c r="B454" s="176"/>
      <c r="C454" s="225" t="s">
        <v>519</v>
      </c>
      <c r="D454" s="226"/>
      <c r="E454" s="178">
        <v>1</v>
      </c>
      <c r="F454" s="179"/>
      <c r="G454" s="180"/>
      <c r="H454" s="181"/>
      <c r="I454" s="182"/>
      <c r="J454" s="181"/>
      <c r="K454" s="182"/>
      <c r="M454" s="177" t="s">
        <v>519</v>
      </c>
      <c r="O454" s="177"/>
      <c r="Q454" s="167"/>
    </row>
    <row r="455" spans="1:82">
      <c r="A455" s="175"/>
      <c r="B455" s="176"/>
      <c r="C455" s="225" t="s">
        <v>533</v>
      </c>
      <c r="D455" s="226"/>
      <c r="E455" s="178">
        <v>1</v>
      </c>
      <c r="F455" s="179"/>
      <c r="G455" s="180"/>
      <c r="H455" s="181"/>
      <c r="I455" s="182"/>
      <c r="J455" s="181"/>
      <c r="K455" s="182"/>
      <c r="M455" s="177" t="s">
        <v>533</v>
      </c>
      <c r="O455" s="177"/>
      <c r="Q455" s="167"/>
    </row>
    <row r="456" spans="1:82">
      <c r="A456" s="175"/>
      <c r="B456" s="176"/>
      <c r="C456" s="225" t="s">
        <v>534</v>
      </c>
      <c r="D456" s="226"/>
      <c r="E456" s="178">
        <v>1</v>
      </c>
      <c r="F456" s="179"/>
      <c r="G456" s="180"/>
      <c r="H456" s="181"/>
      <c r="I456" s="182"/>
      <c r="J456" s="181"/>
      <c r="K456" s="182"/>
      <c r="M456" s="177" t="s">
        <v>534</v>
      </c>
      <c r="O456" s="177"/>
      <c r="Q456" s="167"/>
    </row>
    <row r="457" spans="1:82">
      <c r="A457" s="175"/>
      <c r="B457" s="176"/>
      <c r="C457" s="225" t="s">
        <v>535</v>
      </c>
      <c r="D457" s="226"/>
      <c r="E457" s="178">
        <v>1</v>
      </c>
      <c r="F457" s="179"/>
      <c r="G457" s="180"/>
      <c r="H457" s="181"/>
      <c r="I457" s="182"/>
      <c r="J457" s="181"/>
      <c r="K457" s="182"/>
      <c r="M457" s="177" t="s">
        <v>535</v>
      </c>
      <c r="O457" s="177"/>
      <c r="Q457" s="167"/>
    </row>
    <row r="458" spans="1:82">
      <c r="A458" s="175"/>
      <c r="B458" s="176"/>
      <c r="C458" s="225" t="s">
        <v>536</v>
      </c>
      <c r="D458" s="226"/>
      <c r="E458" s="178">
        <v>1</v>
      </c>
      <c r="F458" s="179"/>
      <c r="G458" s="180"/>
      <c r="H458" s="181"/>
      <c r="I458" s="182"/>
      <c r="J458" s="181"/>
      <c r="K458" s="182"/>
      <c r="M458" s="177" t="s">
        <v>536</v>
      </c>
      <c r="O458" s="177"/>
      <c r="Q458" s="167"/>
    </row>
    <row r="459" spans="1:82">
      <c r="A459" s="168">
        <v>44</v>
      </c>
      <c r="B459" s="169" t="s">
        <v>537</v>
      </c>
      <c r="C459" s="170" t="s">
        <v>538</v>
      </c>
      <c r="D459" s="171" t="s">
        <v>91</v>
      </c>
      <c r="E459" s="172">
        <v>12</v>
      </c>
      <c r="F459" s="204"/>
      <c r="G459" s="173">
        <f>E459*F459</f>
        <v>0</v>
      </c>
      <c r="H459" s="174">
        <v>1.33E-3</v>
      </c>
      <c r="I459" s="174">
        <f>E459*H459</f>
        <v>1.5960000000000002E-2</v>
      </c>
      <c r="J459" s="174">
        <v>-0.11899999999999999</v>
      </c>
      <c r="K459" s="174">
        <f>E459*J459</f>
        <v>-1.4279999999999999</v>
      </c>
      <c r="Q459" s="167">
        <v>2</v>
      </c>
      <c r="AA459" s="144">
        <v>1</v>
      </c>
      <c r="AB459" s="144">
        <v>1</v>
      </c>
      <c r="AC459" s="144">
        <v>1</v>
      </c>
      <c r="BB459" s="144">
        <v>1</v>
      </c>
      <c r="BC459" s="144">
        <f>IF(BB459=1,G459,0)</f>
        <v>0</v>
      </c>
      <c r="BD459" s="144">
        <f>IF(BB459=2,G459,0)</f>
        <v>0</v>
      </c>
      <c r="BE459" s="144">
        <f>IF(BB459=3,G459,0)</f>
        <v>0</v>
      </c>
      <c r="BF459" s="144">
        <f>IF(BB459=4,G459,0)</f>
        <v>0</v>
      </c>
      <c r="BG459" s="144">
        <f>IF(BB459=5,G459,0)</f>
        <v>0</v>
      </c>
      <c r="CA459" s="144">
        <v>1</v>
      </c>
      <c r="CB459" s="144">
        <v>1</v>
      </c>
      <c r="CC459" s="167"/>
      <c r="CD459" s="167"/>
    </row>
    <row r="460" spans="1:82">
      <c r="A460" s="175"/>
      <c r="B460" s="176"/>
      <c r="C460" s="225" t="s">
        <v>539</v>
      </c>
      <c r="D460" s="226"/>
      <c r="E460" s="178">
        <v>12</v>
      </c>
      <c r="F460" s="179"/>
      <c r="G460" s="180"/>
      <c r="H460" s="181"/>
      <c r="I460" s="182"/>
      <c r="J460" s="181"/>
      <c r="K460" s="182"/>
      <c r="M460" s="177" t="s">
        <v>539</v>
      </c>
      <c r="O460" s="177"/>
      <c r="Q460" s="167"/>
    </row>
    <row r="461" spans="1:82">
      <c r="A461" s="175"/>
      <c r="B461" s="176"/>
      <c r="C461" s="225" t="s">
        <v>540</v>
      </c>
      <c r="D461" s="226"/>
      <c r="E461" s="178">
        <v>0</v>
      </c>
      <c r="F461" s="179"/>
      <c r="G461" s="180"/>
      <c r="H461" s="181"/>
      <c r="I461" s="182"/>
      <c r="J461" s="181"/>
      <c r="K461" s="182"/>
      <c r="M461" s="177" t="s">
        <v>540</v>
      </c>
      <c r="O461" s="177"/>
      <c r="Q461" s="167"/>
    </row>
    <row r="462" spans="1:82">
      <c r="A462" s="175"/>
      <c r="B462" s="176"/>
      <c r="C462" s="225" t="s">
        <v>541</v>
      </c>
      <c r="D462" s="226"/>
      <c r="E462" s="178">
        <v>0</v>
      </c>
      <c r="F462" s="179"/>
      <c r="G462" s="180"/>
      <c r="H462" s="181"/>
      <c r="I462" s="182"/>
      <c r="J462" s="181"/>
      <c r="K462" s="182"/>
      <c r="M462" s="177" t="s">
        <v>541</v>
      </c>
      <c r="O462" s="177"/>
      <c r="Q462" s="167"/>
    </row>
    <row r="463" spans="1:82">
      <c r="A463" s="168">
        <v>45</v>
      </c>
      <c r="B463" s="169" t="s">
        <v>542</v>
      </c>
      <c r="C463" s="170" t="s">
        <v>543</v>
      </c>
      <c r="D463" s="171" t="s">
        <v>91</v>
      </c>
      <c r="E463" s="172">
        <v>1</v>
      </c>
      <c r="F463" s="204"/>
      <c r="G463" s="173">
        <f>E463*F463</f>
        <v>0</v>
      </c>
      <c r="H463" s="174">
        <v>0</v>
      </c>
      <c r="I463" s="174">
        <f>E463*H463</f>
        <v>0</v>
      </c>
      <c r="J463" s="174">
        <v>-8.0000000000000002E-3</v>
      </c>
      <c r="K463" s="174">
        <f>E463*J463</f>
        <v>-8.0000000000000002E-3</v>
      </c>
      <c r="Q463" s="167">
        <v>2</v>
      </c>
      <c r="AA463" s="144">
        <v>1</v>
      </c>
      <c r="AB463" s="144">
        <v>1</v>
      </c>
      <c r="AC463" s="144">
        <v>1</v>
      </c>
      <c r="BB463" s="144">
        <v>1</v>
      </c>
      <c r="BC463" s="144">
        <f>IF(BB463=1,G463,0)</f>
        <v>0</v>
      </c>
      <c r="BD463" s="144">
        <f>IF(BB463=2,G463,0)</f>
        <v>0</v>
      </c>
      <c r="BE463" s="144">
        <f>IF(BB463=3,G463,0)</f>
        <v>0</v>
      </c>
      <c r="BF463" s="144">
        <f>IF(BB463=4,G463,0)</f>
        <v>0</v>
      </c>
      <c r="BG463" s="144">
        <f>IF(BB463=5,G463,0)</f>
        <v>0</v>
      </c>
      <c r="CA463" s="144">
        <v>1</v>
      </c>
      <c r="CB463" s="144">
        <v>1</v>
      </c>
      <c r="CC463" s="167"/>
      <c r="CD463" s="167"/>
    </row>
    <row r="464" spans="1:82">
      <c r="A464" s="175"/>
      <c r="B464" s="176"/>
      <c r="C464" s="225" t="s">
        <v>544</v>
      </c>
      <c r="D464" s="226"/>
      <c r="E464" s="178">
        <v>0</v>
      </c>
      <c r="F464" s="179"/>
      <c r="G464" s="180"/>
      <c r="H464" s="181"/>
      <c r="I464" s="182"/>
      <c r="J464" s="181"/>
      <c r="K464" s="182"/>
      <c r="M464" s="177" t="s">
        <v>544</v>
      </c>
      <c r="O464" s="177"/>
      <c r="Q464" s="167"/>
    </row>
    <row r="465" spans="1:82">
      <c r="A465" s="175"/>
      <c r="B465" s="176"/>
      <c r="C465" s="225" t="s">
        <v>545</v>
      </c>
      <c r="D465" s="226"/>
      <c r="E465" s="178">
        <v>1</v>
      </c>
      <c r="F465" s="179"/>
      <c r="G465" s="180"/>
      <c r="H465" s="181"/>
      <c r="I465" s="182"/>
      <c r="J465" s="181"/>
      <c r="K465" s="182"/>
      <c r="M465" s="177" t="s">
        <v>545</v>
      </c>
      <c r="O465" s="177"/>
      <c r="Q465" s="167"/>
    </row>
    <row r="466" spans="1:82">
      <c r="A466" s="168">
        <v>46</v>
      </c>
      <c r="B466" s="169" t="s">
        <v>546</v>
      </c>
      <c r="C466" s="170" t="s">
        <v>547</v>
      </c>
      <c r="D466" s="171" t="s">
        <v>139</v>
      </c>
      <c r="E466" s="172">
        <v>39</v>
      </c>
      <c r="F466" s="204"/>
      <c r="G466" s="173">
        <f>E466*F466</f>
        <v>0</v>
      </c>
      <c r="H466" s="174">
        <v>4.8999999999999998E-4</v>
      </c>
      <c r="I466" s="174">
        <f>E466*H466</f>
        <v>1.9109999999999999E-2</v>
      </c>
      <c r="J466" s="174">
        <v>-0.04</v>
      </c>
      <c r="K466" s="174">
        <f>E466*J466</f>
        <v>-1.56</v>
      </c>
      <c r="Q466" s="167">
        <v>2</v>
      </c>
      <c r="AA466" s="144">
        <v>1</v>
      </c>
      <c r="AB466" s="144">
        <v>1</v>
      </c>
      <c r="AC466" s="144">
        <v>1</v>
      </c>
      <c r="BB466" s="144">
        <v>1</v>
      </c>
      <c r="BC466" s="144">
        <f>IF(BB466=1,G466,0)</f>
        <v>0</v>
      </c>
      <c r="BD466" s="144">
        <f>IF(BB466=2,G466,0)</f>
        <v>0</v>
      </c>
      <c r="BE466" s="144">
        <f>IF(BB466=3,G466,0)</f>
        <v>0</v>
      </c>
      <c r="BF466" s="144">
        <f>IF(BB466=4,G466,0)</f>
        <v>0</v>
      </c>
      <c r="BG466" s="144">
        <f>IF(BB466=5,G466,0)</f>
        <v>0</v>
      </c>
      <c r="CA466" s="144">
        <v>1</v>
      </c>
      <c r="CB466" s="144">
        <v>1</v>
      </c>
      <c r="CC466" s="167"/>
      <c r="CD466" s="167"/>
    </row>
    <row r="467" spans="1:82">
      <c r="A467" s="175"/>
      <c r="B467" s="176"/>
      <c r="C467" s="225" t="s">
        <v>548</v>
      </c>
      <c r="D467" s="226"/>
      <c r="E467" s="178">
        <v>0</v>
      </c>
      <c r="F467" s="179"/>
      <c r="G467" s="180"/>
      <c r="H467" s="181"/>
      <c r="I467" s="182"/>
      <c r="J467" s="181"/>
      <c r="K467" s="182"/>
      <c r="M467" s="177" t="s">
        <v>548</v>
      </c>
      <c r="O467" s="177"/>
      <c r="Q467" s="167"/>
    </row>
    <row r="468" spans="1:82">
      <c r="A468" s="175"/>
      <c r="B468" s="176"/>
      <c r="C468" s="225" t="s">
        <v>549</v>
      </c>
      <c r="D468" s="226"/>
      <c r="E468" s="178">
        <v>3</v>
      </c>
      <c r="F468" s="179"/>
      <c r="G468" s="180"/>
      <c r="H468" s="181"/>
      <c r="I468" s="182"/>
      <c r="J468" s="181"/>
      <c r="K468" s="182"/>
      <c r="M468" s="177" t="s">
        <v>549</v>
      </c>
      <c r="O468" s="177"/>
      <c r="Q468" s="167"/>
    </row>
    <row r="469" spans="1:82">
      <c r="A469" s="175"/>
      <c r="B469" s="176"/>
      <c r="C469" s="225" t="s">
        <v>550</v>
      </c>
      <c r="D469" s="226"/>
      <c r="E469" s="178">
        <v>3</v>
      </c>
      <c r="F469" s="179"/>
      <c r="G469" s="180"/>
      <c r="H469" s="181"/>
      <c r="I469" s="182"/>
      <c r="J469" s="181"/>
      <c r="K469" s="182"/>
      <c r="M469" s="177" t="s">
        <v>550</v>
      </c>
      <c r="O469" s="177"/>
      <c r="Q469" s="167"/>
    </row>
    <row r="470" spans="1:82">
      <c r="A470" s="175"/>
      <c r="B470" s="176"/>
      <c r="C470" s="225" t="s">
        <v>551</v>
      </c>
      <c r="D470" s="226"/>
      <c r="E470" s="178">
        <v>3</v>
      </c>
      <c r="F470" s="179"/>
      <c r="G470" s="180"/>
      <c r="H470" s="181"/>
      <c r="I470" s="182"/>
      <c r="J470" s="181"/>
      <c r="K470" s="182"/>
      <c r="M470" s="177" t="s">
        <v>551</v>
      </c>
      <c r="O470" s="177"/>
      <c r="Q470" s="167"/>
    </row>
    <row r="471" spans="1:82">
      <c r="A471" s="175"/>
      <c r="B471" s="176"/>
      <c r="C471" s="225" t="s">
        <v>552</v>
      </c>
      <c r="D471" s="226"/>
      <c r="E471" s="178">
        <v>3</v>
      </c>
      <c r="F471" s="179"/>
      <c r="G471" s="180"/>
      <c r="H471" s="181"/>
      <c r="I471" s="182"/>
      <c r="J471" s="181"/>
      <c r="K471" s="182"/>
      <c r="M471" s="177" t="s">
        <v>552</v>
      </c>
      <c r="O471" s="177"/>
      <c r="Q471" s="167"/>
    </row>
    <row r="472" spans="1:82">
      <c r="A472" s="175"/>
      <c r="B472" s="176"/>
      <c r="C472" s="225" t="s">
        <v>553</v>
      </c>
      <c r="D472" s="226"/>
      <c r="E472" s="178">
        <v>3</v>
      </c>
      <c r="F472" s="179"/>
      <c r="G472" s="180"/>
      <c r="H472" s="181"/>
      <c r="I472" s="182"/>
      <c r="J472" s="181"/>
      <c r="K472" s="182"/>
      <c r="M472" s="177" t="s">
        <v>553</v>
      </c>
      <c r="O472" s="177"/>
      <c r="Q472" s="167"/>
    </row>
    <row r="473" spans="1:82">
      <c r="A473" s="175"/>
      <c r="B473" s="176"/>
      <c r="C473" s="225" t="s">
        <v>554</v>
      </c>
      <c r="D473" s="226"/>
      <c r="E473" s="178">
        <v>3</v>
      </c>
      <c r="F473" s="179"/>
      <c r="G473" s="180"/>
      <c r="H473" s="181"/>
      <c r="I473" s="182"/>
      <c r="J473" s="181"/>
      <c r="K473" s="182"/>
      <c r="M473" s="177" t="s">
        <v>554</v>
      </c>
      <c r="O473" s="177"/>
      <c r="Q473" s="167"/>
    </row>
    <row r="474" spans="1:82">
      <c r="A474" s="175"/>
      <c r="B474" s="176"/>
      <c r="C474" s="225" t="s">
        <v>555</v>
      </c>
      <c r="D474" s="226"/>
      <c r="E474" s="178">
        <v>3</v>
      </c>
      <c r="F474" s="179"/>
      <c r="G474" s="180"/>
      <c r="H474" s="181"/>
      <c r="I474" s="182"/>
      <c r="J474" s="181"/>
      <c r="K474" s="182"/>
      <c r="M474" s="177" t="s">
        <v>555</v>
      </c>
      <c r="O474" s="177"/>
      <c r="Q474" s="167"/>
    </row>
    <row r="475" spans="1:82">
      <c r="A475" s="175"/>
      <c r="B475" s="176"/>
      <c r="C475" s="225" t="s">
        <v>556</v>
      </c>
      <c r="D475" s="226"/>
      <c r="E475" s="178">
        <v>3</v>
      </c>
      <c r="F475" s="179"/>
      <c r="G475" s="180"/>
      <c r="H475" s="181"/>
      <c r="I475" s="182"/>
      <c r="J475" s="181"/>
      <c r="K475" s="182"/>
      <c r="M475" s="177" t="s">
        <v>556</v>
      </c>
      <c r="O475" s="177"/>
      <c r="Q475" s="167"/>
    </row>
    <row r="476" spans="1:82">
      <c r="A476" s="175"/>
      <c r="B476" s="176"/>
      <c r="C476" s="225" t="s">
        <v>557</v>
      </c>
      <c r="D476" s="226"/>
      <c r="E476" s="178">
        <v>3</v>
      </c>
      <c r="F476" s="179"/>
      <c r="G476" s="180"/>
      <c r="H476" s="181"/>
      <c r="I476" s="182"/>
      <c r="J476" s="181"/>
      <c r="K476" s="182"/>
      <c r="M476" s="177" t="s">
        <v>557</v>
      </c>
      <c r="O476" s="177"/>
      <c r="Q476" s="167"/>
    </row>
    <row r="477" spans="1:82">
      <c r="A477" s="175"/>
      <c r="B477" s="176"/>
      <c r="C477" s="225" t="s">
        <v>558</v>
      </c>
      <c r="D477" s="226"/>
      <c r="E477" s="178">
        <v>3</v>
      </c>
      <c r="F477" s="179"/>
      <c r="G477" s="180"/>
      <c r="H477" s="181"/>
      <c r="I477" s="182"/>
      <c r="J477" s="181"/>
      <c r="K477" s="182"/>
      <c r="M477" s="177" t="s">
        <v>558</v>
      </c>
      <c r="O477" s="177"/>
      <c r="Q477" s="167"/>
    </row>
    <row r="478" spans="1:82">
      <c r="A478" s="175"/>
      <c r="B478" s="176"/>
      <c r="C478" s="225" t="s">
        <v>559</v>
      </c>
      <c r="D478" s="226"/>
      <c r="E478" s="178">
        <v>3</v>
      </c>
      <c r="F478" s="179"/>
      <c r="G478" s="180"/>
      <c r="H478" s="181"/>
      <c r="I478" s="182"/>
      <c r="J478" s="181"/>
      <c r="K478" s="182"/>
      <c r="M478" s="177" t="s">
        <v>559</v>
      </c>
      <c r="O478" s="177"/>
      <c r="Q478" s="167"/>
    </row>
    <row r="479" spans="1:82">
      <c r="A479" s="175"/>
      <c r="B479" s="176"/>
      <c r="C479" s="225" t="s">
        <v>560</v>
      </c>
      <c r="D479" s="226"/>
      <c r="E479" s="178">
        <v>3</v>
      </c>
      <c r="F479" s="179"/>
      <c r="G479" s="180"/>
      <c r="H479" s="181"/>
      <c r="I479" s="182"/>
      <c r="J479" s="181"/>
      <c r="K479" s="182"/>
      <c r="M479" s="177" t="s">
        <v>560</v>
      </c>
      <c r="O479" s="177"/>
      <c r="Q479" s="167"/>
    </row>
    <row r="480" spans="1:82">
      <c r="A480" s="175"/>
      <c r="B480" s="176"/>
      <c r="C480" s="225" t="s">
        <v>561</v>
      </c>
      <c r="D480" s="226"/>
      <c r="E480" s="178">
        <v>0</v>
      </c>
      <c r="F480" s="179"/>
      <c r="G480" s="180"/>
      <c r="H480" s="181"/>
      <c r="I480" s="182"/>
      <c r="J480" s="181"/>
      <c r="K480" s="182"/>
      <c r="M480" s="177" t="s">
        <v>561</v>
      </c>
      <c r="O480" s="177"/>
      <c r="Q480" s="167"/>
    </row>
    <row r="481" spans="1:82">
      <c r="A481" s="175"/>
      <c r="B481" s="176"/>
      <c r="C481" s="225" t="s">
        <v>562</v>
      </c>
      <c r="D481" s="226"/>
      <c r="E481" s="178">
        <v>3</v>
      </c>
      <c r="F481" s="179"/>
      <c r="G481" s="180"/>
      <c r="H481" s="181"/>
      <c r="I481" s="182"/>
      <c r="J481" s="181"/>
      <c r="K481" s="182"/>
      <c r="M481" s="177" t="s">
        <v>562</v>
      </c>
      <c r="O481" s="177"/>
      <c r="Q481" s="167"/>
    </row>
    <row r="482" spans="1:82">
      <c r="A482" s="168">
        <v>47</v>
      </c>
      <c r="B482" s="169" t="s">
        <v>563</v>
      </c>
      <c r="C482" s="170" t="s">
        <v>564</v>
      </c>
      <c r="D482" s="171" t="s">
        <v>98</v>
      </c>
      <c r="E482" s="172">
        <v>2.52</v>
      </c>
      <c r="F482" s="204"/>
      <c r="G482" s="173">
        <f>E482*F482</f>
        <v>0</v>
      </c>
      <c r="H482" s="174">
        <v>0</v>
      </c>
      <c r="I482" s="174">
        <f>E482*H482</f>
        <v>0</v>
      </c>
      <c r="J482" s="174">
        <v>-6.8000000000000005E-2</v>
      </c>
      <c r="K482" s="174">
        <f>E482*J482</f>
        <v>-0.17136000000000001</v>
      </c>
      <c r="Q482" s="167">
        <v>2</v>
      </c>
      <c r="AA482" s="144">
        <v>1</v>
      </c>
      <c r="AB482" s="144">
        <v>1</v>
      </c>
      <c r="AC482" s="144">
        <v>1</v>
      </c>
      <c r="BB482" s="144">
        <v>1</v>
      </c>
      <c r="BC482" s="144">
        <f>IF(BB482=1,G482,0)</f>
        <v>0</v>
      </c>
      <c r="BD482" s="144">
        <f>IF(BB482=2,G482,0)</f>
        <v>0</v>
      </c>
      <c r="BE482" s="144">
        <f>IF(BB482=3,G482,0)</f>
        <v>0</v>
      </c>
      <c r="BF482" s="144">
        <f>IF(BB482=4,G482,0)</f>
        <v>0</v>
      </c>
      <c r="BG482" s="144">
        <f>IF(BB482=5,G482,0)</f>
        <v>0</v>
      </c>
      <c r="CA482" s="144">
        <v>1</v>
      </c>
      <c r="CB482" s="144">
        <v>1</v>
      </c>
      <c r="CC482" s="167"/>
      <c r="CD482" s="167"/>
    </row>
    <row r="483" spans="1:82">
      <c r="A483" s="175"/>
      <c r="B483" s="176"/>
      <c r="C483" s="225" t="s">
        <v>565</v>
      </c>
      <c r="D483" s="226"/>
      <c r="E483" s="178">
        <v>0</v>
      </c>
      <c r="F483" s="179"/>
      <c r="G483" s="180"/>
      <c r="H483" s="181"/>
      <c r="I483" s="182"/>
      <c r="J483" s="181"/>
      <c r="K483" s="182"/>
      <c r="M483" s="177" t="s">
        <v>565</v>
      </c>
      <c r="O483" s="177"/>
      <c r="Q483" s="167"/>
    </row>
    <row r="484" spans="1:82">
      <c r="A484" s="175"/>
      <c r="B484" s="176"/>
      <c r="C484" s="225" t="s">
        <v>566</v>
      </c>
      <c r="D484" s="226"/>
      <c r="E484" s="178">
        <v>0.84</v>
      </c>
      <c r="F484" s="179"/>
      <c r="G484" s="180"/>
      <c r="H484" s="181"/>
      <c r="I484" s="182"/>
      <c r="J484" s="181"/>
      <c r="K484" s="182"/>
      <c r="M484" s="177" t="s">
        <v>566</v>
      </c>
      <c r="O484" s="177"/>
      <c r="Q484" s="167"/>
    </row>
    <row r="485" spans="1:82">
      <c r="A485" s="175"/>
      <c r="B485" s="176"/>
      <c r="C485" s="225" t="s">
        <v>567</v>
      </c>
      <c r="D485" s="226"/>
      <c r="E485" s="178">
        <v>0.84</v>
      </c>
      <c r="F485" s="179"/>
      <c r="G485" s="180"/>
      <c r="H485" s="181"/>
      <c r="I485" s="182"/>
      <c r="J485" s="181"/>
      <c r="K485" s="182"/>
      <c r="M485" s="177" t="s">
        <v>567</v>
      </c>
      <c r="O485" s="177"/>
      <c r="Q485" s="167"/>
    </row>
    <row r="486" spans="1:82">
      <c r="A486" s="175"/>
      <c r="B486" s="176"/>
      <c r="C486" s="225" t="s">
        <v>568</v>
      </c>
      <c r="D486" s="226"/>
      <c r="E486" s="178">
        <v>0.84</v>
      </c>
      <c r="F486" s="179"/>
      <c r="G486" s="180"/>
      <c r="H486" s="181"/>
      <c r="I486" s="182"/>
      <c r="J486" s="181"/>
      <c r="K486" s="182"/>
      <c r="M486" s="177" t="s">
        <v>568</v>
      </c>
      <c r="O486" s="177"/>
      <c r="Q486" s="167"/>
    </row>
    <row r="487" spans="1:82">
      <c r="A487" s="168">
        <v>48</v>
      </c>
      <c r="B487" s="169" t="s">
        <v>569</v>
      </c>
      <c r="C487" s="170" t="s">
        <v>570</v>
      </c>
      <c r="D487" s="171" t="s">
        <v>139</v>
      </c>
      <c r="E487" s="172">
        <v>16.8</v>
      </c>
      <c r="F487" s="204"/>
      <c r="G487" s="173">
        <f>E487*F487</f>
        <v>0</v>
      </c>
      <c r="H487" s="174">
        <v>0</v>
      </c>
      <c r="I487" s="174">
        <f>E487*H487</f>
        <v>0</v>
      </c>
      <c r="J487" s="174">
        <v>0</v>
      </c>
      <c r="K487" s="174">
        <f>E487*J487</f>
        <v>0</v>
      </c>
      <c r="Q487" s="167">
        <v>2</v>
      </c>
      <c r="AA487" s="144">
        <v>12</v>
      </c>
      <c r="AB487" s="144">
        <v>0</v>
      </c>
      <c r="AC487" s="144">
        <v>34</v>
      </c>
      <c r="BB487" s="144">
        <v>1</v>
      </c>
      <c r="BC487" s="144">
        <f>IF(BB487=1,G487,0)</f>
        <v>0</v>
      </c>
      <c r="BD487" s="144">
        <f>IF(BB487=2,G487,0)</f>
        <v>0</v>
      </c>
      <c r="BE487" s="144">
        <f>IF(BB487=3,G487,0)</f>
        <v>0</v>
      </c>
      <c r="BF487" s="144">
        <f>IF(BB487=4,G487,0)</f>
        <v>0</v>
      </c>
      <c r="BG487" s="144">
        <f>IF(BB487=5,G487,0)</f>
        <v>0</v>
      </c>
      <c r="CA487" s="144">
        <v>12</v>
      </c>
      <c r="CB487" s="144">
        <v>0</v>
      </c>
      <c r="CC487" s="167"/>
      <c r="CD487" s="167"/>
    </row>
    <row r="488" spans="1:82">
      <c r="A488" s="175"/>
      <c r="B488" s="176"/>
      <c r="C488" s="225" t="s">
        <v>571</v>
      </c>
      <c r="D488" s="226"/>
      <c r="E488" s="178">
        <v>0</v>
      </c>
      <c r="F488" s="179"/>
      <c r="G488" s="180"/>
      <c r="H488" s="181"/>
      <c r="I488" s="182"/>
      <c r="J488" s="181"/>
      <c r="K488" s="182"/>
      <c r="M488" s="177" t="s">
        <v>571</v>
      </c>
      <c r="O488" s="177"/>
      <c r="Q488" s="167"/>
    </row>
    <row r="489" spans="1:82">
      <c r="A489" s="175"/>
      <c r="B489" s="176"/>
      <c r="C489" s="225" t="s">
        <v>572</v>
      </c>
      <c r="D489" s="226"/>
      <c r="E489" s="178">
        <v>0</v>
      </c>
      <c r="F489" s="179"/>
      <c r="G489" s="180"/>
      <c r="H489" s="181"/>
      <c r="I489" s="182"/>
      <c r="J489" s="181"/>
      <c r="K489" s="182"/>
      <c r="M489" s="177" t="s">
        <v>572</v>
      </c>
      <c r="O489" s="177"/>
      <c r="Q489" s="167"/>
    </row>
    <row r="490" spans="1:82">
      <c r="A490" s="175"/>
      <c r="B490" s="176"/>
      <c r="C490" s="225" t="s">
        <v>573</v>
      </c>
      <c r="D490" s="226"/>
      <c r="E490" s="178">
        <v>0</v>
      </c>
      <c r="F490" s="179"/>
      <c r="G490" s="180"/>
      <c r="H490" s="181"/>
      <c r="I490" s="182"/>
      <c r="J490" s="181"/>
      <c r="K490" s="182"/>
      <c r="M490" s="177" t="s">
        <v>573</v>
      </c>
      <c r="O490" s="177"/>
      <c r="Q490" s="167"/>
    </row>
    <row r="491" spans="1:82">
      <c r="A491" s="175"/>
      <c r="B491" s="176"/>
      <c r="C491" s="225" t="s">
        <v>574</v>
      </c>
      <c r="D491" s="226"/>
      <c r="E491" s="178">
        <v>16.8</v>
      </c>
      <c r="F491" s="179"/>
      <c r="G491" s="180"/>
      <c r="H491" s="181"/>
      <c r="I491" s="182"/>
      <c r="J491" s="181"/>
      <c r="K491" s="182"/>
      <c r="M491" s="177" t="s">
        <v>574</v>
      </c>
      <c r="O491" s="177"/>
      <c r="Q491" s="167"/>
    </row>
    <row r="492" spans="1:82">
      <c r="A492" s="183"/>
      <c r="B492" s="184" t="s">
        <v>81</v>
      </c>
      <c r="C492" s="185" t="str">
        <f>CONCATENATE(B436," ",C436)</f>
        <v>97 Prorážení otvorů</v>
      </c>
      <c r="D492" s="186"/>
      <c r="E492" s="187"/>
      <c r="F492" s="188"/>
      <c r="G492" s="189">
        <f>SUM(G436:G491)</f>
        <v>0</v>
      </c>
      <c r="H492" s="190"/>
      <c r="I492" s="191">
        <f>SUM(I436:I491)</f>
        <v>5.1740000000000008E-2</v>
      </c>
      <c r="J492" s="190"/>
      <c r="K492" s="191">
        <f>SUM(K436:K491)</f>
        <v>-5.5923599999999993</v>
      </c>
      <c r="Q492" s="167">
        <v>4</v>
      </c>
      <c r="BC492" s="192">
        <f>SUM(BC436:BC491)</f>
        <v>0</v>
      </c>
      <c r="BD492" s="192">
        <f>SUM(BD436:BD491)</f>
        <v>0</v>
      </c>
      <c r="BE492" s="192">
        <f>SUM(BE436:BE491)</f>
        <v>0</v>
      </c>
      <c r="BF492" s="192">
        <f>SUM(BF436:BF491)</f>
        <v>0</v>
      </c>
      <c r="BG492" s="192">
        <f>SUM(BG436:BG491)</f>
        <v>0</v>
      </c>
    </row>
    <row r="493" spans="1:82">
      <c r="A493" s="159" t="s">
        <v>78</v>
      </c>
      <c r="B493" s="160" t="s">
        <v>575</v>
      </c>
      <c r="C493" s="161" t="s">
        <v>576</v>
      </c>
      <c r="D493" s="162"/>
      <c r="E493" s="163"/>
      <c r="F493" s="163"/>
      <c r="G493" s="164"/>
      <c r="H493" s="165"/>
      <c r="I493" s="166"/>
      <c r="J493" s="165"/>
      <c r="K493" s="166"/>
      <c r="Q493" s="167">
        <v>1</v>
      </c>
    </row>
    <row r="494" spans="1:82">
      <c r="A494" s="168">
        <v>49</v>
      </c>
      <c r="B494" s="169" t="s">
        <v>577</v>
      </c>
      <c r="C494" s="170" t="s">
        <v>578</v>
      </c>
      <c r="D494" s="171" t="s">
        <v>80</v>
      </c>
      <c r="E494" s="172">
        <v>10</v>
      </c>
      <c r="F494" s="204"/>
      <c r="G494" s="173">
        <f>E494*F494</f>
        <v>0</v>
      </c>
      <c r="H494" s="174">
        <v>0</v>
      </c>
      <c r="I494" s="174">
        <f>E494*H494</f>
        <v>0</v>
      </c>
      <c r="J494" s="174">
        <v>0</v>
      </c>
      <c r="K494" s="174">
        <f>E494*J494</f>
        <v>0</v>
      </c>
      <c r="Q494" s="167">
        <v>2</v>
      </c>
      <c r="AA494" s="144">
        <v>12</v>
      </c>
      <c r="AB494" s="144">
        <v>0</v>
      </c>
      <c r="AC494" s="144">
        <v>114</v>
      </c>
      <c r="BB494" s="144">
        <v>1</v>
      </c>
      <c r="BC494" s="144">
        <f>IF(BB494=1,G494,0)</f>
        <v>0</v>
      </c>
      <c r="BD494" s="144">
        <f>IF(BB494=2,G494,0)</f>
        <v>0</v>
      </c>
      <c r="BE494" s="144">
        <f>IF(BB494=3,G494,0)</f>
        <v>0</v>
      </c>
      <c r="BF494" s="144">
        <f>IF(BB494=4,G494,0)</f>
        <v>0</v>
      </c>
      <c r="BG494" s="144">
        <f>IF(BB494=5,G494,0)</f>
        <v>0</v>
      </c>
      <c r="CA494" s="144">
        <v>12</v>
      </c>
      <c r="CB494" s="144">
        <v>0</v>
      </c>
      <c r="CC494" s="167"/>
      <c r="CD494" s="167"/>
    </row>
    <row r="495" spans="1:82">
      <c r="A495" s="168">
        <v>50</v>
      </c>
      <c r="B495" s="169" t="s">
        <v>579</v>
      </c>
      <c r="C495" s="170" t="s">
        <v>580</v>
      </c>
      <c r="D495" s="171" t="s">
        <v>80</v>
      </c>
      <c r="E495" s="172">
        <v>10</v>
      </c>
      <c r="F495" s="204"/>
      <c r="G495" s="173">
        <f>E495*F495</f>
        <v>0</v>
      </c>
      <c r="H495" s="174">
        <v>0</v>
      </c>
      <c r="I495" s="174">
        <f>E495*H495</f>
        <v>0</v>
      </c>
      <c r="J495" s="174">
        <v>0</v>
      </c>
      <c r="K495" s="174">
        <f>E495*J495</f>
        <v>0</v>
      </c>
      <c r="Q495" s="167">
        <v>2</v>
      </c>
      <c r="AA495" s="144">
        <v>12</v>
      </c>
      <c r="AB495" s="144">
        <v>0</v>
      </c>
      <c r="AC495" s="144">
        <v>115</v>
      </c>
      <c r="BB495" s="144">
        <v>1</v>
      </c>
      <c r="BC495" s="144">
        <f>IF(BB495=1,G495,0)</f>
        <v>0</v>
      </c>
      <c r="BD495" s="144">
        <f>IF(BB495=2,G495,0)</f>
        <v>0</v>
      </c>
      <c r="BE495" s="144">
        <f>IF(BB495=3,G495,0)</f>
        <v>0</v>
      </c>
      <c r="BF495" s="144">
        <f>IF(BB495=4,G495,0)</f>
        <v>0</v>
      </c>
      <c r="BG495" s="144">
        <f>IF(BB495=5,G495,0)</f>
        <v>0</v>
      </c>
      <c r="CA495" s="144">
        <v>12</v>
      </c>
      <c r="CB495" s="144">
        <v>0</v>
      </c>
      <c r="CC495" s="167"/>
      <c r="CD495" s="167"/>
    </row>
    <row r="496" spans="1:82">
      <c r="A496" s="183"/>
      <c r="B496" s="184" t="s">
        <v>81</v>
      </c>
      <c r="C496" s="185" t="str">
        <f>CONCATENATE(B493," ",C493)</f>
        <v>994 Požární ochrana</v>
      </c>
      <c r="D496" s="186"/>
      <c r="E496" s="187"/>
      <c r="F496" s="188"/>
      <c r="G496" s="189">
        <f>SUM(G493:G495)</f>
        <v>0</v>
      </c>
      <c r="H496" s="190"/>
      <c r="I496" s="191">
        <f>SUM(I493:I495)</f>
        <v>0</v>
      </c>
      <c r="J496" s="190"/>
      <c r="K496" s="191">
        <f>SUM(K493:K495)</f>
        <v>0</v>
      </c>
      <c r="Q496" s="167">
        <v>4</v>
      </c>
      <c r="BC496" s="192">
        <f>SUM(BC493:BC495)</f>
        <v>0</v>
      </c>
      <c r="BD496" s="192">
        <f>SUM(BD493:BD495)</f>
        <v>0</v>
      </c>
      <c r="BE496" s="192">
        <f>SUM(BE493:BE495)</f>
        <v>0</v>
      </c>
      <c r="BF496" s="192">
        <f>SUM(BF493:BF495)</f>
        <v>0</v>
      </c>
      <c r="BG496" s="192">
        <f>SUM(BG493:BG495)</f>
        <v>0</v>
      </c>
    </row>
    <row r="497" spans="1:82">
      <c r="A497" s="159" t="s">
        <v>78</v>
      </c>
      <c r="B497" s="160" t="s">
        <v>581</v>
      </c>
      <c r="C497" s="161" t="s">
        <v>582</v>
      </c>
      <c r="D497" s="162"/>
      <c r="E497" s="163"/>
      <c r="F497" s="163"/>
      <c r="G497" s="164"/>
      <c r="H497" s="165"/>
      <c r="I497" s="166"/>
      <c r="J497" s="165"/>
      <c r="K497" s="166"/>
      <c r="Q497" s="167">
        <v>1</v>
      </c>
    </row>
    <row r="498" spans="1:82" ht="22.5">
      <c r="A498" s="168">
        <v>51</v>
      </c>
      <c r="B498" s="169" t="s">
        <v>583</v>
      </c>
      <c r="C498" s="170" t="s">
        <v>584</v>
      </c>
      <c r="D498" s="171" t="s">
        <v>98</v>
      </c>
      <c r="E498" s="172">
        <v>53.537500000000001</v>
      </c>
      <c r="F498" s="204"/>
      <c r="G498" s="173">
        <f>E498*F498</f>
        <v>0</v>
      </c>
      <c r="H498" s="174">
        <v>3.3E-4</v>
      </c>
      <c r="I498" s="174">
        <f>E498*H498</f>
        <v>1.7667374999999999E-2</v>
      </c>
      <c r="J498" s="174">
        <v>0</v>
      </c>
      <c r="K498" s="174">
        <f>E498*J498</f>
        <v>0</v>
      </c>
      <c r="Q498" s="167">
        <v>2</v>
      </c>
      <c r="AA498" s="144">
        <v>1</v>
      </c>
      <c r="AB498" s="144">
        <v>7</v>
      </c>
      <c r="AC498" s="144">
        <v>7</v>
      </c>
      <c r="BB498" s="144">
        <v>2</v>
      </c>
      <c r="BC498" s="144">
        <f>IF(BB498=1,G498,0)</f>
        <v>0</v>
      </c>
      <c r="BD498" s="144">
        <f>IF(BB498=2,G498,0)</f>
        <v>0</v>
      </c>
      <c r="BE498" s="144">
        <f>IF(BB498=3,G498,0)</f>
        <v>0</v>
      </c>
      <c r="BF498" s="144">
        <f>IF(BB498=4,G498,0)</f>
        <v>0</v>
      </c>
      <c r="BG498" s="144">
        <f>IF(BB498=5,G498,0)</f>
        <v>0</v>
      </c>
      <c r="CA498" s="144">
        <v>1</v>
      </c>
      <c r="CB498" s="144">
        <v>7</v>
      </c>
      <c r="CC498" s="167"/>
      <c r="CD498" s="167"/>
    </row>
    <row r="499" spans="1:82">
      <c r="A499" s="175"/>
      <c r="B499" s="176"/>
      <c r="C499" s="225" t="s">
        <v>585</v>
      </c>
      <c r="D499" s="226"/>
      <c r="E499" s="178">
        <v>0</v>
      </c>
      <c r="F499" s="179"/>
      <c r="G499" s="180"/>
      <c r="H499" s="181"/>
      <c r="I499" s="182"/>
      <c r="J499" s="181"/>
      <c r="K499" s="182"/>
      <c r="M499" s="177" t="s">
        <v>585</v>
      </c>
      <c r="O499" s="177"/>
      <c r="Q499" s="167"/>
    </row>
    <row r="500" spans="1:82">
      <c r="A500" s="175"/>
      <c r="B500" s="176"/>
      <c r="C500" s="225" t="s">
        <v>404</v>
      </c>
      <c r="D500" s="226"/>
      <c r="E500" s="178">
        <v>0</v>
      </c>
      <c r="F500" s="179"/>
      <c r="G500" s="180"/>
      <c r="H500" s="181"/>
      <c r="I500" s="182"/>
      <c r="J500" s="181"/>
      <c r="K500" s="182"/>
      <c r="M500" s="177" t="s">
        <v>404</v>
      </c>
      <c r="O500" s="177"/>
      <c r="Q500" s="167"/>
    </row>
    <row r="501" spans="1:82">
      <c r="A501" s="175"/>
      <c r="B501" s="176"/>
      <c r="C501" s="225" t="s">
        <v>586</v>
      </c>
      <c r="D501" s="226"/>
      <c r="E501" s="178">
        <v>1.6479999999999999</v>
      </c>
      <c r="F501" s="179"/>
      <c r="G501" s="180"/>
      <c r="H501" s="181"/>
      <c r="I501" s="182"/>
      <c r="J501" s="181"/>
      <c r="K501" s="182"/>
      <c r="M501" s="177" t="s">
        <v>586</v>
      </c>
      <c r="O501" s="177"/>
      <c r="Q501" s="167"/>
    </row>
    <row r="502" spans="1:82">
      <c r="A502" s="175"/>
      <c r="B502" s="176"/>
      <c r="C502" s="225" t="s">
        <v>587</v>
      </c>
      <c r="D502" s="226"/>
      <c r="E502" s="178">
        <v>1.0640000000000001</v>
      </c>
      <c r="F502" s="179"/>
      <c r="G502" s="180"/>
      <c r="H502" s="181"/>
      <c r="I502" s="182"/>
      <c r="J502" s="181"/>
      <c r="K502" s="182"/>
      <c r="M502" s="177" t="s">
        <v>587</v>
      </c>
      <c r="O502" s="177"/>
      <c r="Q502" s="167"/>
    </row>
    <row r="503" spans="1:82">
      <c r="A503" s="175"/>
      <c r="B503" s="176"/>
      <c r="C503" s="225" t="s">
        <v>588</v>
      </c>
      <c r="D503" s="226"/>
      <c r="E503" s="178">
        <v>3.1840000000000002</v>
      </c>
      <c r="F503" s="179"/>
      <c r="G503" s="180"/>
      <c r="H503" s="181"/>
      <c r="I503" s="182"/>
      <c r="J503" s="181"/>
      <c r="K503" s="182"/>
      <c r="M503" s="177" t="s">
        <v>588</v>
      </c>
      <c r="O503" s="177"/>
      <c r="Q503" s="167"/>
    </row>
    <row r="504" spans="1:82">
      <c r="A504" s="175"/>
      <c r="B504" s="176"/>
      <c r="C504" s="225" t="s">
        <v>208</v>
      </c>
      <c r="D504" s="226"/>
      <c r="E504" s="178">
        <v>0</v>
      </c>
      <c r="F504" s="179"/>
      <c r="G504" s="180"/>
      <c r="H504" s="181"/>
      <c r="I504" s="182"/>
      <c r="J504" s="181"/>
      <c r="K504" s="182"/>
      <c r="M504" s="177" t="s">
        <v>208</v>
      </c>
      <c r="O504" s="177"/>
      <c r="Q504" s="167"/>
    </row>
    <row r="505" spans="1:82">
      <c r="A505" s="175"/>
      <c r="B505" s="176"/>
      <c r="C505" s="225" t="s">
        <v>589</v>
      </c>
      <c r="D505" s="226"/>
      <c r="E505" s="178">
        <v>3.1440000000000001</v>
      </c>
      <c r="F505" s="179"/>
      <c r="G505" s="180"/>
      <c r="H505" s="181"/>
      <c r="I505" s="182"/>
      <c r="J505" s="181"/>
      <c r="K505" s="182"/>
      <c r="M505" s="177" t="s">
        <v>589</v>
      </c>
      <c r="O505" s="177"/>
      <c r="Q505" s="167"/>
    </row>
    <row r="506" spans="1:82">
      <c r="A506" s="175"/>
      <c r="B506" s="176"/>
      <c r="C506" s="225" t="s">
        <v>590</v>
      </c>
      <c r="D506" s="226"/>
      <c r="E506" s="178">
        <v>0</v>
      </c>
      <c r="F506" s="179"/>
      <c r="G506" s="180"/>
      <c r="H506" s="181"/>
      <c r="I506" s="182"/>
      <c r="J506" s="181"/>
      <c r="K506" s="182"/>
      <c r="M506" s="177" t="s">
        <v>590</v>
      </c>
      <c r="O506" s="177"/>
      <c r="Q506" s="167"/>
    </row>
    <row r="507" spans="1:82">
      <c r="A507" s="175"/>
      <c r="B507" s="176"/>
      <c r="C507" s="225" t="s">
        <v>591</v>
      </c>
      <c r="D507" s="226"/>
      <c r="E507" s="178">
        <v>0.72</v>
      </c>
      <c r="F507" s="179"/>
      <c r="G507" s="180"/>
      <c r="H507" s="181"/>
      <c r="I507" s="182"/>
      <c r="J507" s="181"/>
      <c r="K507" s="182"/>
      <c r="M507" s="177" t="s">
        <v>591</v>
      </c>
      <c r="O507" s="177"/>
      <c r="Q507" s="167"/>
    </row>
    <row r="508" spans="1:82">
      <c r="A508" s="175"/>
      <c r="B508" s="176"/>
      <c r="C508" s="225" t="s">
        <v>592</v>
      </c>
      <c r="D508" s="226"/>
      <c r="E508" s="178">
        <v>1.6479999999999999</v>
      </c>
      <c r="F508" s="179"/>
      <c r="G508" s="180"/>
      <c r="H508" s="181"/>
      <c r="I508" s="182"/>
      <c r="J508" s="181"/>
      <c r="K508" s="182"/>
      <c r="M508" s="177" t="s">
        <v>592</v>
      </c>
      <c r="O508" s="177"/>
      <c r="Q508" s="167"/>
    </row>
    <row r="509" spans="1:82">
      <c r="A509" s="175"/>
      <c r="B509" s="176"/>
      <c r="C509" s="225" t="s">
        <v>593</v>
      </c>
      <c r="D509" s="226"/>
      <c r="E509" s="178">
        <v>0</v>
      </c>
      <c r="F509" s="179"/>
      <c r="G509" s="180"/>
      <c r="H509" s="181"/>
      <c r="I509" s="182"/>
      <c r="J509" s="181"/>
      <c r="K509" s="182"/>
      <c r="M509" s="177" t="s">
        <v>593</v>
      </c>
      <c r="O509" s="177"/>
      <c r="Q509" s="167"/>
    </row>
    <row r="510" spans="1:82">
      <c r="A510" s="175"/>
      <c r="B510" s="176"/>
      <c r="C510" s="225" t="s">
        <v>594</v>
      </c>
      <c r="D510" s="226"/>
      <c r="E510" s="178">
        <v>2.468</v>
      </c>
      <c r="F510" s="179"/>
      <c r="G510" s="180"/>
      <c r="H510" s="181"/>
      <c r="I510" s="182"/>
      <c r="J510" s="181"/>
      <c r="K510" s="182"/>
      <c r="M510" s="177" t="s">
        <v>594</v>
      </c>
      <c r="O510" s="177"/>
      <c r="Q510" s="167"/>
    </row>
    <row r="511" spans="1:82">
      <c r="A511" s="175"/>
      <c r="B511" s="176"/>
      <c r="C511" s="225" t="s">
        <v>595</v>
      </c>
      <c r="D511" s="226"/>
      <c r="E511" s="178">
        <v>0</v>
      </c>
      <c r="F511" s="179"/>
      <c r="G511" s="180"/>
      <c r="H511" s="181"/>
      <c r="I511" s="182"/>
      <c r="J511" s="181"/>
      <c r="K511" s="182"/>
      <c r="M511" s="177" t="s">
        <v>595</v>
      </c>
      <c r="O511" s="177"/>
      <c r="Q511" s="167"/>
    </row>
    <row r="512" spans="1:82">
      <c r="A512" s="175"/>
      <c r="B512" s="176"/>
      <c r="C512" s="225" t="s">
        <v>596</v>
      </c>
      <c r="D512" s="226"/>
      <c r="E512" s="178">
        <v>2.0960000000000001</v>
      </c>
      <c r="F512" s="179"/>
      <c r="G512" s="180"/>
      <c r="H512" s="181"/>
      <c r="I512" s="182"/>
      <c r="J512" s="181"/>
      <c r="K512" s="182"/>
      <c r="M512" s="177" t="s">
        <v>596</v>
      </c>
      <c r="O512" s="177"/>
      <c r="Q512" s="167"/>
    </row>
    <row r="513" spans="1:17">
      <c r="A513" s="175"/>
      <c r="B513" s="176"/>
      <c r="C513" s="225" t="s">
        <v>597</v>
      </c>
      <c r="D513" s="226"/>
      <c r="E513" s="178">
        <v>0</v>
      </c>
      <c r="F513" s="179"/>
      <c r="G513" s="180"/>
      <c r="H513" s="181"/>
      <c r="I513" s="182"/>
      <c r="J513" s="181"/>
      <c r="K513" s="182"/>
      <c r="M513" s="177" t="s">
        <v>597</v>
      </c>
      <c r="O513" s="177"/>
      <c r="Q513" s="167"/>
    </row>
    <row r="514" spans="1:17">
      <c r="A514" s="175"/>
      <c r="B514" s="176"/>
      <c r="C514" s="225" t="s">
        <v>598</v>
      </c>
      <c r="D514" s="226"/>
      <c r="E514" s="178">
        <v>0.72</v>
      </c>
      <c r="F514" s="179"/>
      <c r="G514" s="180"/>
      <c r="H514" s="181"/>
      <c r="I514" s="182"/>
      <c r="J514" s="181"/>
      <c r="K514" s="182"/>
      <c r="M514" s="177" t="s">
        <v>598</v>
      </c>
      <c r="O514" s="177"/>
      <c r="Q514" s="167"/>
    </row>
    <row r="515" spans="1:17">
      <c r="A515" s="175"/>
      <c r="B515" s="176"/>
      <c r="C515" s="225" t="s">
        <v>599</v>
      </c>
      <c r="D515" s="226"/>
      <c r="E515" s="178">
        <v>0</v>
      </c>
      <c r="F515" s="179"/>
      <c r="G515" s="180"/>
      <c r="H515" s="181"/>
      <c r="I515" s="182"/>
      <c r="J515" s="181"/>
      <c r="K515" s="182"/>
      <c r="M515" s="177" t="s">
        <v>599</v>
      </c>
      <c r="O515" s="177"/>
      <c r="Q515" s="167"/>
    </row>
    <row r="516" spans="1:17">
      <c r="A516" s="175"/>
      <c r="B516" s="176"/>
      <c r="C516" s="225" t="s">
        <v>600</v>
      </c>
      <c r="D516" s="226"/>
      <c r="E516" s="178">
        <v>1.9279999999999999</v>
      </c>
      <c r="F516" s="179"/>
      <c r="G516" s="180"/>
      <c r="H516" s="181"/>
      <c r="I516" s="182"/>
      <c r="J516" s="181"/>
      <c r="K516" s="182"/>
      <c r="M516" s="177" t="s">
        <v>600</v>
      </c>
      <c r="O516" s="177"/>
      <c r="Q516" s="167"/>
    </row>
    <row r="517" spans="1:17">
      <c r="A517" s="175"/>
      <c r="B517" s="176"/>
      <c r="C517" s="225" t="s">
        <v>601</v>
      </c>
      <c r="D517" s="226"/>
      <c r="E517" s="178">
        <v>0</v>
      </c>
      <c r="F517" s="179"/>
      <c r="G517" s="180"/>
      <c r="H517" s="181"/>
      <c r="I517" s="182"/>
      <c r="J517" s="181"/>
      <c r="K517" s="182"/>
      <c r="M517" s="177" t="s">
        <v>601</v>
      </c>
      <c r="O517" s="177"/>
      <c r="Q517" s="167"/>
    </row>
    <row r="518" spans="1:17">
      <c r="A518" s="175"/>
      <c r="B518" s="176"/>
      <c r="C518" s="225" t="s">
        <v>602</v>
      </c>
      <c r="D518" s="226"/>
      <c r="E518" s="178">
        <v>2.46</v>
      </c>
      <c r="F518" s="179"/>
      <c r="G518" s="180"/>
      <c r="H518" s="181"/>
      <c r="I518" s="182"/>
      <c r="J518" s="181"/>
      <c r="K518" s="182"/>
      <c r="M518" s="177" t="s">
        <v>602</v>
      </c>
      <c r="O518" s="177"/>
      <c r="Q518" s="167"/>
    </row>
    <row r="519" spans="1:17">
      <c r="A519" s="175"/>
      <c r="B519" s="176"/>
      <c r="C519" s="225" t="s">
        <v>603</v>
      </c>
      <c r="D519" s="226"/>
      <c r="E519" s="178">
        <v>0</v>
      </c>
      <c r="F519" s="179"/>
      <c r="G519" s="180"/>
      <c r="H519" s="181"/>
      <c r="I519" s="182"/>
      <c r="J519" s="181"/>
      <c r="K519" s="182"/>
      <c r="M519" s="177" t="s">
        <v>603</v>
      </c>
      <c r="O519" s="177"/>
      <c r="Q519" s="167"/>
    </row>
    <row r="520" spans="1:17">
      <c r="A520" s="175"/>
      <c r="B520" s="176"/>
      <c r="C520" s="225" t="s">
        <v>604</v>
      </c>
      <c r="D520" s="226"/>
      <c r="E520" s="178">
        <v>1.288</v>
      </c>
      <c r="F520" s="179"/>
      <c r="G520" s="180"/>
      <c r="H520" s="181"/>
      <c r="I520" s="182"/>
      <c r="J520" s="181"/>
      <c r="K520" s="182"/>
      <c r="M520" s="177" t="s">
        <v>604</v>
      </c>
      <c r="O520" s="177"/>
      <c r="Q520" s="167"/>
    </row>
    <row r="521" spans="1:17">
      <c r="A521" s="175"/>
      <c r="B521" s="176"/>
      <c r="C521" s="225" t="s">
        <v>605</v>
      </c>
      <c r="D521" s="226"/>
      <c r="E521" s="178">
        <v>0</v>
      </c>
      <c r="F521" s="179"/>
      <c r="G521" s="180"/>
      <c r="H521" s="181"/>
      <c r="I521" s="182"/>
      <c r="J521" s="181"/>
      <c r="K521" s="182"/>
      <c r="M521" s="177" t="s">
        <v>605</v>
      </c>
      <c r="O521" s="177"/>
      <c r="Q521" s="167"/>
    </row>
    <row r="522" spans="1:17">
      <c r="A522" s="175"/>
      <c r="B522" s="176"/>
      <c r="C522" s="225" t="s">
        <v>606</v>
      </c>
      <c r="D522" s="226"/>
      <c r="E522" s="178">
        <v>2.48</v>
      </c>
      <c r="F522" s="179"/>
      <c r="G522" s="180"/>
      <c r="H522" s="181"/>
      <c r="I522" s="182"/>
      <c r="J522" s="181"/>
      <c r="K522" s="182"/>
      <c r="M522" s="177" t="s">
        <v>606</v>
      </c>
      <c r="O522" s="177"/>
      <c r="Q522" s="167"/>
    </row>
    <row r="523" spans="1:17">
      <c r="A523" s="175"/>
      <c r="B523" s="176"/>
      <c r="C523" s="225" t="s">
        <v>607</v>
      </c>
      <c r="D523" s="226"/>
      <c r="E523" s="178">
        <v>0</v>
      </c>
      <c r="F523" s="179"/>
      <c r="G523" s="180"/>
      <c r="H523" s="181"/>
      <c r="I523" s="182"/>
      <c r="J523" s="181"/>
      <c r="K523" s="182"/>
      <c r="M523" s="177" t="s">
        <v>607</v>
      </c>
      <c r="O523" s="177"/>
      <c r="Q523" s="167"/>
    </row>
    <row r="524" spans="1:17">
      <c r="A524" s="175"/>
      <c r="B524" s="176"/>
      <c r="C524" s="225" t="s">
        <v>608</v>
      </c>
      <c r="D524" s="226"/>
      <c r="E524" s="178">
        <v>1.44</v>
      </c>
      <c r="F524" s="179"/>
      <c r="G524" s="180"/>
      <c r="H524" s="181"/>
      <c r="I524" s="182"/>
      <c r="J524" s="181"/>
      <c r="K524" s="182"/>
      <c r="M524" s="177" t="s">
        <v>608</v>
      </c>
      <c r="O524" s="177"/>
      <c r="Q524" s="167"/>
    </row>
    <row r="525" spans="1:17">
      <c r="A525" s="175"/>
      <c r="B525" s="176"/>
      <c r="C525" s="225" t="s">
        <v>609</v>
      </c>
      <c r="D525" s="226"/>
      <c r="E525" s="178">
        <v>0</v>
      </c>
      <c r="F525" s="179"/>
      <c r="G525" s="180"/>
      <c r="H525" s="181"/>
      <c r="I525" s="182"/>
      <c r="J525" s="181"/>
      <c r="K525" s="182"/>
      <c r="M525" s="177" t="s">
        <v>609</v>
      </c>
      <c r="O525" s="177"/>
      <c r="Q525" s="167"/>
    </row>
    <row r="526" spans="1:17">
      <c r="A526" s="175"/>
      <c r="B526" s="176"/>
      <c r="C526" s="225" t="s">
        <v>610</v>
      </c>
      <c r="D526" s="226"/>
      <c r="E526" s="178">
        <v>2.2400000000000002</v>
      </c>
      <c r="F526" s="179"/>
      <c r="G526" s="180"/>
      <c r="H526" s="181"/>
      <c r="I526" s="182"/>
      <c r="J526" s="181"/>
      <c r="K526" s="182"/>
      <c r="M526" s="177" t="s">
        <v>610</v>
      </c>
      <c r="O526" s="177"/>
      <c r="Q526" s="167"/>
    </row>
    <row r="527" spans="1:17">
      <c r="A527" s="175"/>
      <c r="B527" s="176"/>
      <c r="C527" s="225" t="s">
        <v>226</v>
      </c>
      <c r="D527" s="226"/>
      <c r="E527" s="178">
        <v>0</v>
      </c>
      <c r="F527" s="179"/>
      <c r="G527" s="180"/>
      <c r="H527" s="181"/>
      <c r="I527" s="182"/>
      <c r="J527" s="181"/>
      <c r="K527" s="182"/>
      <c r="M527" s="177" t="s">
        <v>226</v>
      </c>
      <c r="O527" s="177"/>
      <c r="Q527" s="167"/>
    </row>
    <row r="528" spans="1:17">
      <c r="A528" s="175"/>
      <c r="B528" s="176"/>
      <c r="C528" s="225" t="s">
        <v>611</v>
      </c>
      <c r="D528" s="226"/>
      <c r="E528" s="178">
        <v>2.4655</v>
      </c>
      <c r="F528" s="179"/>
      <c r="G528" s="180"/>
      <c r="H528" s="181"/>
      <c r="I528" s="182"/>
      <c r="J528" s="181"/>
      <c r="K528" s="182"/>
      <c r="M528" s="177" t="s">
        <v>611</v>
      </c>
      <c r="O528" s="177"/>
      <c r="Q528" s="167"/>
    </row>
    <row r="529" spans="1:17">
      <c r="A529" s="175"/>
      <c r="B529" s="176"/>
      <c r="C529" s="225" t="s">
        <v>612</v>
      </c>
      <c r="D529" s="226"/>
      <c r="E529" s="178">
        <v>0</v>
      </c>
      <c r="F529" s="179"/>
      <c r="G529" s="180"/>
      <c r="H529" s="181"/>
      <c r="I529" s="182"/>
      <c r="J529" s="181"/>
      <c r="K529" s="182"/>
      <c r="M529" s="177" t="s">
        <v>612</v>
      </c>
      <c r="O529" s="177"/>
      <c r="Q529" s="167"/>
    </row>
    <row r="530" spans="1:17">
      <c r="A530" s="175"/>
      <c r="B530" s="176"/>
      <c r="C530" s="225" t="s">
        <v>613</v>
      </c>
      <c r="D530" s="226"/>
      <c r="E530" s="178">
        <v>1.992</v>
      </c>
      <c r="F530" s="179"/>
      <c r="G530" s="180"/>
      <c r="H530" s="181"/>
      <c r="I530" s="182"/>
      <c r="J530" s="181"/>
      <c r="K530" s="182"/>
      <c r="M530" s="177" t="s">
        <v>613</v>
      </c>
      <c r="O530" s="177"/>
      <c r="Q530" s="167"/>
    </row>
    <row r="531" spans="1:17">
      <c r="A531" s="175"/>
      <c r="B531" s="176"/>
      <c r="C531" s="225" t="s">
        <v>229</v>
      </c>
      <c r="D531" s="226"/>
      <c r="E531" s="178">
        <v>0</v>
      </c>
      <c r="F531" s="179"/>
      <c r="G531" s="180"/>
      <c r="H531" s="181"/>
      <c r="I531" s="182"/>
      <c r="J531" s="181"/>
      <c r="K531" s="182"/>
      <c r="M531" s="177" t="s">
        <v>229</v>
      </c>
      <c r="O531" s="177"/>
      <c r="Q531" s="167"/>
    </row>
    <row r="532" spans="1:17">
      <c r="A532" s="175"/>
      <c r="B532" s="176"/>
      <c r="C532" s="225" t="s">
        <v>614</v>
      </c>
      <c r="D532" s="226"/>
      <c r="E532" s="178">
        <v>1.44</v>
      </c>
      <c r="F532" s="179"/>
      <c r="G532" s="180"/>
      <c r="H532" s="181"/>
      <c r="I532" s="182"/>
      <c r="J532" s="181"/>
      <c r="K532" s="182"/>
      <c r="M532" s="177" t="s">
        <v>614</v>
      </c>
      <c r="O532" s="177"/>
      <c r="Q532" s="167"/>
    </row>
    <row r="533" spans="1:17">
      <c r="A533" s="175"/>
      <c r="B533" s="176"/>
      <c r="C533" s="225" t="s">
        <v>236</v>
      </c>
      <c r="D533" s="226"/>
      <c r="E533" s="178">
        <v>0</v>
      </c>
      <c r="F533" s="179"/>
      <c r="G533" s="180"/>
      <c r="H533" s="181"/>
      <c r="I533" s="182"/>
      <c r="J533" s="181"/>
      <c r="K533" s="182"/>
      <c r="M533" s="177" t="s">
        <v>236</v>
      </c>
      <c r="O533" s="177"/>
      <c r="Q533" s="167"/>
    </row>
    <row r="534" spans="1:17">
      <c r="A534" s="175"/>
      <c r="B534" s="176"/>
      <c r="C534" s="225" t="s">
        <v>615</v>
      </c>
      <c r="D534" s="226"/>
      <c r="E534" s="178">
        <v>1.92</v>
      </c>
      <c r="F534" s="179"/>
      <c r="G534" s="180"/>
      <c r="H534" s="181"/>
      <c r="I534" s="182"/>
      <c r="J534" s="181"/>
      <c r="K534" s="182"/>
      <c r="M534" s="177" t="s">
        <v>615</v>
      </c>
      <c r="O534" s="177"/>
      <c r="Q534" s="167"/>
    </row>
    <row r="535" spans="1:17">
      <c r="A535" s="175"/>
      <c r="B535" s="176"/>
      <c r="C535" s="225" t="s">
        <v>240</v>
      </c>
      <c r="D535" s="226"/>
      <c r="E535" s="178">
        <v>0</v>
      </c>
      <c r="F535" s="179"/>
      <c r="G535" s="180"/>
      <c r="H535" s="181"/>
      <c r="I535" s="182"/>
      <c r="J535" s="181"/>
      <c r="K535" s="182"/>
      <c r="M535" s="177" t="s">
        <v>240</v>
      </c>
      <c r="O535" s="177"/>
      <c r="Q535" s="167"/>
    </row>
    <row r="536" spans="1:17">
      <c r="A536" s="175"/>
      <c r="B536" s="176"/>
      <c r="C536" s="225" t="s">
        <v>616</v>
      </c>
      <c r="D536" s="226"/>
      <c r="E536" s="178">
        <v>2.5920000000000001</v>
      </c>
      <c r="F536" s="179"/>
      <c r="G536" s="180"/>
      <c r="H536" s="181"/>
      <c r="I536" s="182"/>
      <c r="J536" s="181"/>
      <c r="K536" s="182"/>
      <c r="M536" s="177" t="s">
        <v>616</v>
      </c>
      <c r="O536" s="177"/>
      <c r="Q536" s="167"/>
    </row>
    <row r="537" spans="1:17">
      <c r="A537" s="175"/>
      <c r="B537" s="176"/>
      <c r="C537" s="225" t="s">
        <v>617</v>
      </c>
      <c r="D537" s="226"/>
      <c r="E537" s="178">
        <v>0</v>
      </c>
      <c r="F537" s="179"/>
      <c r="G537" s="180"/>
      <c r="H537" s="181"/>
      <c r="I537" s="182"/>
      <c r="J537" s="181"/>
      <c r="K537" s="182"/>
      <c r="M537" s="177" t="s">
        <v>617</v>
      </c>
      <c r="O537" s="177"/>
      <c r="Q537" s="167"/>
    </row>
    <row r="538" spans="1:17">
      <c r="A538" s="175"/>
      <c r="B538" s="176"/>
      <c r="C538" s="225" t="s">
        <v>618</v>
      </c>
      <c r="D538" s="226"/>
      <c r="E538" s="178">
        <v>2.04</v>
      </c>
      <c r="F538" s="179"/>
      <c r="G538" s="180"/>
      <c r="H538" s="181"/>
      <c r="I538" s="182"/>
      <c r="J538" s="181"/>
      <c r="K538" s="182"/>
      <c r="M538" s="177" t="s">
        <v>618</v>
      </c>
      <c r="O538" s="177"/>
      <c r="Q538" s="167"/>
    </row>
    <row r="539" spans="1:17">
      <c r="A539" s="175"/>
      <c r="B539" s="176"/>
      <c r="C539" s="225" t="s">
        <v>619</v>
      </c>
      <c r="D539" s="226"/>
      <c r="E539" s="178">
        <v>0</v>
      </c>
      <c r="F539" s="179"/>
      <c r="G539" s="180"/>
      <c r="H539" s="181"/>
      <c r="I539" s="182"/>
      <c r="J539" s="181"/>
      <c r="K539" s="182"/>
      <c r="M539" s="177" t="s">
        <v>619</v>
      </c>
      <c r="O539" s="177"/>
      <c r="Q539" s="167"/>
    </row>
    <row r="540" spans="1:17">
      <c r="A540" s="175"/>
      <c r="B540" s="176"/>
      <c r="C540" s="225" t="s">
        <v>620</v>
      </c>
      <c r="D540" s="226"/>
      <c r="E540" s="178">
        <v>0.48</v>
      </c>
      <c r="F540" s="179"/>
      <c r="G540" s="180"/>
      <c r="H540" s="181"/>
      <c r="I540" s="182"/>
      <c r="J540" s="181"/>
      <c r="K540" s="182"/>
      <c r="M540" s="177" t="s">
        <v>620</v>
      </c>
      <c r="O540" s="177"/>
      <c r="Q540" s="167"/>
    </row>
    <row r="541" spans="1:17">
      <c r="A541" s="175"/>
      <c r="B541" s="176"/>
      <c r="C541" s="225" t="s">
        <v>621</v>
      </c>
      <c r="D541" s="226"/>
      <c r="E541" s="178">
        <v>0</v>
      </c>
      <c r="F541" s="179"/>
      <c r="G541" s="180"/>
      <c r="H541" s="181"/>
      <c r="I541" s="182"/>
      <c r="J541" s="181"/>
      <c r="K541" s="182"/>
      <c r="M541" s="177" t="s">
        <v>621</v>
      </c>
      <c r="O541" s="177"/>
      <c r="Q541" s="167"/>
    </row>
    <row r="542" spans="1:17">
      <c r="A542" s="175"/>
      <c r="B542" s="176"/>
      <c r="C542" s="225" t="s">
        <v>622</v>
      </c>
      <c r="D542" s="226"/>
      <c r="E542" s="178">
        <v>3.32</v>
      </c>
      <c r="F542" s="179"/>
      <c r="G542" s="180"/>
      <c r="H542" s="181"/>
      <c r="I542" s="182"/>
      <c r="J542" s="181"/>
      <c r="K542" s="182"/>
      <c r="M542" s="177" t="s">
        <v>622</v>
      </c>
      <c r="O542" s="177"/>
      <c r="Q542" s="167"/>
    </row>
    <row r="543" spans="1:17">
      <c r="A543" s="175"/>
      <c r="B543" s="176"/>
      <c r="C543" s="225" t="s">
        <v>623</v>
      </c>
      <c r="D543" s="226"/>
      <c r="E543" s="178">
        <v>0</v>
      </c>
      <c r="F543" s="179"/>
      <c r="G543" s="180"/>
      <c r="H543" s="181"/>
      <c r="I543" s="182"/>
      <c r="J543" s="181"/>
      <c r="K543" s="182"/>
      <c r="M543" s="177" t="s">
        <v>623</v>
      </c>
      <c r="O543" s="177"/>
      <c r="Q543" s="167"/>
    </row>
    <row r="544" spans="1:17">
      <c r="A544" s="175"/>
      <c r="B544" s="176"/>
      <c r="C544" s="225" t="s">
        <v>624</v>
      </c>
      <c r="D544" s="226"/>
      <c r="E544" s="178">
        <v>2.8</v>
      </c>
      <c r="F544" s="179"/>
      <c r="G544" s="180"/>
      <c r="H544" s="181"/>
      <c r="I544" s="182"/>
      <c r="J544" s="181"/>
      <c r="K544" s="182"/>
      <c r="M544" s="177" t="s">
        <v>624</v>
      </c>
      <c r="O544" s="177"/>
      <c r="Q544" s="167"/>
    </row>
    <row r="545" spans="1:82">
      <c r="A545" s="175"/>
      <c r="B545" s="176"/>
      <c r="C545" s="225" t="s">
        <v>625</v>
      </c>
      <c r="D545" s="226"/>
      <c r="E545" s="178">
        <v>0.96</v>
      </c>
      <c r="F545" s="179"/>
      <c r="G545" s="180"/>
      <c r="H545" s="181"/>
      <c r="I545" s="182"/>
      <c r="J545" s="181"/>
      <c r="K545" s="182"/>
      <c r="M545" s="177" t="s">
        <v>625</v>
      </c>
      <c r="O545" s="177"/>
      <c r="Q545" s="167"/>
    </row>
    <row r="546" spans="1:82">
      <c r="A546" s="175"/>
      <c r="B546" s="176"/>
      <c r="C546" s="225" t="s">
        <v>626</v>
      </c>
      <c r="D546" s="226"/>
      <c r="E546" s="178">
        <v>5</v>
      </c>
      <c r="F546" s="179"/>
      <c r="G546" s="180"/>
      <c r="H546" s="181"/>
      <c r="I546" s="182"/>
      <c r="J546" s="181"/>
      <c r="K546" s="182"/>
      <c r="M546" s="177" t="s">
        <v>626</v>
      </c>
      <c r="O546" s="177"/>
      <c r="Q546" s="167"/>
    </row>
    <row r="547" spans="1:82">
      <c r="A547" s="168">
        <v>52</v>
      </c>
      <c r="B547" s="169" t="s">
        <v>627</v>
      </c>
      <c r="C547" s="170" t="s">
        <v>628</v>
      </c>
      <c r="D547" s="171" t="s">
        <v>98</v>
      </c>
      <c r="E547" s="172">
        <v>36.962499999999999</v>
      </c>
      <c r="F547" s="204"/>
      <c r="G547" s="173">
        <f>E547*F547</f>
        <v>0</v>
      </c>
      <c r="H547" s="174">
        <v>0</v>
      </c>
      <c r="I547" s="174">
        <f>E547*H547</f>
        <v>0</v>
      </c>
      <c r="J547" s="174">
        <v>-4.8700000000000002E-3</v>
      </c>
      <c r="K547" s="174">
        <f>E547*J547</f>
        <v>-0.180007375</v>
      </c>
      <c r="Q547" s="167">
        <v>2</v>
      </c>
      <c r="AA547" s="144">
        <v>1</v>
      </c>
      <c r="AB547" s="144">
        <v>7</v>
      </c>
      <c r="AC547" s="144">
        <v>7</v>
      </c>
      <c r="BB547" s="144">
        <v>2</v>
      </c>
      <c r="BC547" s="144">
        <f>IF(BB547=1,G547,0)</f>
        <v>0</v>
      </c>
      <c r="BD547" s="144">
        <f>IF(BB547=2,G547,0)</f>
        <v>0</v>
      </c>
      <c r="BE547" s="144">
        <f>IF(BB547=3,G547,0)</f>
        <v>0</v>
      </c>
      <c r="BF547" s="144">
        <f>IF(BB547=4,G547,0)</f>
        <v>0</v>
      </c>
      <c r="BG547" s="144">
        <f>IF(BB547=5,G547,0)</f>
        <v>0</v>
      </c>
      <c r="CA547" s="144">
        <v>1</v>
      </c>
      <c r="CB547" s="144">
        <v>7</v>
      </c>
      <c r="CC547" s="167"/>
      <c r="CD547" s="167"/>
    </row>
    <row r="548" spans="1:82">
      <c r="A548" s="175"/>
      <c r="B548" s="176"/>
      <c r="C548" s="225" t="s">
        <v>585</v>
      </c>
      <c r="D548" s="226"/>
      <c r="E548" s="178">
        <v>0</v>
      </c>
      <c r="F548" s="179"/>
      <c r="G548" s="180"/>
      <c r="H548" s="181"/>
      <c r="I548" s="182"/>
      <c r="J548" s="181"/>
      <c r="K548" s="182"/>
      <c r="M548" s="177" t="s">
        <v>585</v>
      </c>
      <c r="O548" s="177"/>
      <c r="Q548" s="167"/>
    </row>
    <row r="549" spans="1:82">
      <c r="A549" s="175"/>
      <c r="B549" s="176"/>
      <c r="C549" s="225" t="s">
        <v>404</v>
      </c>
      <c r="D549" s="226"/>
      <c r="E549" s="178">
        <v>0</v>
      </c>
      <c r="F549" s="179"/>
      <c r="G549" s="180"/>
      <c r="H549" s="181"/>
      <c r="I549" s="182"/>
      <c r="J549" s="181"/>
      <c r="K549" s="182"/>
      <c r="M549" s="177" t="s">
        <v>404</v>
      </c>
      <c r="O549" s="177"/>
      <c r="Q549" s="167"/>
    </row>
    <row r="550" spans="1:82">
      <c r="A550" s="175"/>
      <c r="B550" s="176"/>
      <c r="C550" s="225" t="s">
        <v>629</v>
      </c>
      <c r="D550" s="226"/>
      <c r="E550" s="178">
        <v>1.236</v>
      </c>
      <c r="F550" s="179"/>
      <c r="G550" s="180"/>
      <c r="H550" s="181"/>
      <c r="I550" s="182"/>
      <c r="J550" s="181"/>
      <c r="K550" s="182"/>
      <c r="M550" s="177" t="s">
        <v>629</v>
      </c>
      <c r="O550" s="177"/>
      <c r="Q550" s="167"/>
    </row>
    <row r="551" spans="1:82">
      <c r="A551" s="175"/>
      <c r="B551" s="176"/>
      <c r="C551" s="225" t="s">
        <v>630</v>
      </c>
      <c r="D551" s="226"/>
      <c r="E551" s="178">
        <v>0.79800000000000004</v>
      </c>
      <c r="F551" s="179"/>
      <c r="G551" s="180"/>
      <c r="H551" s="181"/>
      <c r="I551" s="182"/>
      <c r="J551" s="181"/>
      <c r="K551" s="182"/>
      <c r="M551" s="177" t="s">
        <v>630</v>
      </c>
      <c r="O551" s="177"/>
      <c r="Q551" s="167"/>
    </row>
    <row r="552" spans="1:82">
      <c r="A552" s="175"/>
      <c r="B552" s="176"/>
      <c r="C552" s="225" t="s">
        <v>631</v>
      </c>
      <c r="D552" s="226"/>
      <c r="E552" s="178">
        <v>2.3130000000000002</v>
      </c>
      <c r="F552" s="179"/>
      <c r="G552" s="180"/>
      <c r="H552" s="181"/>
      <c r="I552" s="182"/>
      <c r="J552" s="181"/>
      <c r="K552" s="182"/>
      <c r="M552" s="177" t="s">
        <v>631</v>
      </c>
      <c r="O552" s="177"/>
      <c r="Q552" s="167"/>
    </row>
    <row r="553" spans="1:82">
      <c r="A553" s="175"/>
      <c r="B553" s="176"/>
      <c r="C553" s="225" t="s">
        <v>208</v>
      </c>
      <c r="D553" s="226"/>
      <c r="E553" s="178">
        <v>0</v>
      </c>
      <c r="F553" s="179"/>
      <c r="G553" s="180"/>
      <c r="H553" s="181"/>
      <c r="I553" s="182"/>
      <c r="J553" s="181"/>
      <c r="K553" s="182"/>
      <c r="M553" s="177" t="s">
        <v>208</v>
      </c>
      <c r="O553" s="177"/>
      <c r="Q553" s="167"/>
    </row>
    <row r="554" spans="1:82">
      <c r="A554" s="175"/>
      <c r="B554" s="176"/>
      <c r="C554" s="225" t="s">
        <v>632</v>
      </c>
      <c r="D554" s="226"/>
      <c r="E554" s="178">
        <v>2.3580000000000001</v>
      </c>
      <c r="F554" s="179"/>
      <c r="G554" s="180"/>
      <c r="H554" s="181"/>
      <c r="I554" s="182"/>
      <c r="J554" s="181"/>
      <c r="K554" s="182"/>
      <c r="M554" s="177" t="s">
        <v>632</v>
      </c>
      <c r="O554" s="177"/>
      <c r="Q554" s="167"/>
    </row>
    <row r="555" spans="1:82">
      <c r="A555" s="175"/>
      <c r="B555" s="176"/>
      <c r="C555" s="225" t="s">
        <v>590</v>
      </c>
      <c r="D555" s="226"/>
      <c r="E555" s="178">
        <v>0</v>
      </c>
      <c r="F555" s="179"/>
      <c r="G555" s="180"/>
      <c r="H555" s="181"/>
      <c r="I555" s="182"/>
      <c r="J555" s="181"/>
      <c r="K555" s="182"/>
      <c r="M555" s="177" t="s">
        <v>590</v>
      </c>
      <c r="O555" s="177"/>
      <c r="Q555" s="167"/>
    </row>
    <row r="556" spans="1:82">
      <c r="A556" s="175"/>
      <c r="B556" s="176"/>
      <c r="C556" s="225" t="s">
        <v>633</v>
      </c>
      <c r="D556" s="226"/>
      <c r="E556" s="178">
        <v>0.54</v>
      </c>
      <c r="F556" s="179"/>
      <c r="G556" s="180"/>
      <c r="H556" s="181"/>
      <c r="I556" s="182"/>
      <c r="J556" s="181"/>
      <c r="K556" s="182"/>
      <c r="M556" s="177" t="s">
        <v>633</v>
      </c>
      <c r="O556" s="177"/>
      <c r="Q556" s="167"/>
    </row>
    <row r="557" spans="1:82">
      <c r="A557" s="175"/>
      <c r="B557" s="176"/>
      <c r="C557" s="225" t="s">
        <v>634</v>
      </c>
      <c r="D557" s="226"/>
      <c r="E557" s="178">
        <v>1.236</v>
      </c>
      <c r="F557" s="179"/>
      <c r="G557" s="180"/>
      <c r="H557" s="181"/>
      <c r="I557" s="182"/>
      <c r="J557" s="181"/>
      <c r="K557" s="182"/>
      <c r="M557" s="177" t="s">
        <v>634</v>
      </c>
      <c r="O557" s="177"/>
      <c r="Q557" s="167"/>
    </row>
    <row r="558" spans="1:82">
      <c r="A558" s="175"/>
      <c r="B558" s="176"/>
      <c r="C558" s="225" t="s">
        <v>593</v>
      </c>
      <c r="D558" s="226"/>
      <c r="E558" s="178">
        <v>0</v>
      </c>
      <c r="F558" s="179"/>
      <c r="G558" s="180"/>
      <c r="H558" s="181"/>
      <c r="I558" s="182"/>
      <c r="J558" s="181"/>
      <c r="K558" s="182"/>
      <c r="M558" s="177" t="s">
        <v>593</v>
      </c>
      <c r="O558" s="177"/>
      <c r="Q558" s="167"/>
    </row>
    <row r="559" spans="1:82">
      <c r="A559" s="175"/>
      <c r="B559" s="176"/>
      <c r="C559" s="225" t="s">
        <v>635</v>
      </c>
      <c r="D559" s="226"/>
      <c r="E559" s="178">
        <v>1.851</v>
      </c>
      <c r="F559" s="179"/>
      <c r="G559" s="180"/>
      <c r="H559" s="181"/>
      <c r="I559" s="182"/>
      <c r="J559" s="181"/>
      <c r="K559" s="182"/>
      <c r="M559" s="177" t="s">
        <v>635</v>
      </c>
      <c r="O559" s="177"/>
      <c r="Q559" s="167"/>
    </row>
    <row r="560" spans="1:82">
      <c r="A560" s="175"/>
      <c r="B560" s="176"/>
      <c r="C560" s="225" t="s">
        <v>595</v>
      </c>
      <c r="D560" s="226"/>
      <c r="E560" s="178">
        <v>0</v>
      </c>
      <c r="F560" s="179"/>
      <c r="G560" s="180"/>
      <c r="H560" s="181"/>
      <c r="I560" s="182"/>
      <c r="J560" s="181"/>
      <c r="K560" s="182"/>
      <c r="M560" s="177" t="s">
        <v>595</v>
      </c>
      <c r="O560" s="177"/>
      <c r="Q560" s="167"/>
    </row>
    <row r="561" spans="1:17">
      <c r="A561" s="175"/>
      <c r="B561" s="176"/>
      <c r="C561" s="225" t="s">
        <v>636</v>
      </c>
      <c r="D561" s="226"/>
      <c r="E561" s="178">
        <v>1.5720000000000001</v>
      </c>
      <c r="F561" s="179"/>
      <c r="G561" s="180"/>
      <c r="H561" s="181"/>
      <c r="I561" s="182"/>
      <c r="J561" s="181"/>
      <c r="K561" s="182"/>
      <c r="M561" s="177" t="s">
        <v>636</v>
      </c>
      <c r="O561" s="177"/>
      <c r="Q561" s="167"/>
    </row>
    <row r="562" spans="1:17">
      <c r="A562" s="175"/>
      <c r="B562" s="176"/>
      <c r="C562" s="225" t="s">
        <v>597</v>
      </c>
      <c r="D562" s="226"/>
      <c r="E562" s="178">
        <v>0</v>
      </c>
      <c r="F562" s="179"/>
      <c r="G562" s="180"/>
      <c r="H562" s="181"/>
      <c r="I562" s="182"/>
      <c r="J562" s="181"/>
      <c r="K562" s="182"/>
      <c r="M562" s="177" t="s">
        <v>597</v>
      </c>
      <c r="O562" s="177"/>
      <c r="Q562" s="167"/>
    </row>
    <row r="563" spans="1:17">
      <c r="A563" s="175"/>
      <c r="B563" s="176"/>
      <c r="C563" s="225" t="s">
        <v>637</v>
      </c>
      <c r="D563" s="226"/>
      <c r="E563" s="178">
        <v>0.54</v>
      </c>
      <c r="F563" s="179"/>
      <c r="G563" s="180"/>
      <c r="H563" s="181"/>
      <c r="I563" s="182"/>
      <c r="J563" s="181"/>
      <c r="K563" s="182"/>
      <c r="M563" s="177" t="s">
        <v>637</v>
      </c>
      <c r="O563" s="177"/>
      <c r="Q563" s="167"/>
    </row>
    <row r="564" spans="1:17">
      <c r="A564" s="175"/>
      <c r="B564" s="176"/>
      <c r="C564" s="225" t="s">
        <v>599</v>
      </c>
      <c r="D564" s="226"/>
      <c r="E564" s="178">
        <v>0</v>
      </c>
      <c r="F564" s="179"/>
      <c r="G564" s="180"/>
      <c r="H564" s="181"/>
      <c r="I564" s="182"/>
      <c r="J564" s="181"/>
      <c r="K564" s="182"/>
      <c r="M564" s="177" t="s">
        <v>599</v>
      </c>
      <c r="O564" s="177"/>
      <c r="Q564" s="167"/>
    </row>
    <row r="565" spans="1:17">
      <c r="A565" s="175"/>
      <c r="B565" s="176"/>
      <c r="C565" s="225" t="s">
        <v>638</v>
      </c>
      <c r="D565" s="226"/>
      <c r="E565" s="178">
        <v>1.446</v>
      </c>
      <c r="F565" s="179"/>
      <c r="G565" s="180"/>
      <c r="H565" s="181"/>
      <c r="I565" s="182"/>
      <c r="J565" s="181"/>
      <c r="K565" s="182"/>
      <c r="M565" s="177" t="s">
        <v>638</v>
      </c>
      <c r="O565" s="177"/>
      <c r="Q565" s="167"/>
    </row>
    <row r="566" spans="1:17">
      <c r="A566" s="175"/>
      <c r="B566" s="176"/>
      <c r="C566" s="225" t="s">
        <v>601</v>
      </c>
      <c r="D566" s="226"/>
      <c r="E566" s="178">
        <v>0</v>
      </c>
      <c r="F566" s="179"/>
      <c r="G566" s="180"/>
      <c r="H566" s="181"/>
      <c r="I566" s="182"/>
      <c r="J566" s="181"/>
      <c r="K566" s="182"/>
      <c r="M566" s="177" t="s">
        <v>601</v>
      </c>
      <c r="O566" s="177"/>
      <c r="Q566" s="167"/>
    </row>
    <row r="567" spans="1:17">
      <c r="A567" s="175"/>
      <c r="B567" s="176"/>
      <c r="C567" s="225" t="s">
        <v>639</v>
      </c>
      <c r="D567" s="226"/>
      <c r="E567" s="178">
        <v>1.845</v>
      </c>
      <c r="F567" s="179"/>
      <c r="G567" s="180"/>
      <c r="H567" s="181"/>
      <c r="I567" s="182"/>
      <c r="J567" s="181"/>
      <c r="K567" s="182"/>
      <c r="M567" s="177" t="s">
        <v>639</v>
      </c>
      <c r="O567" s="177"/>
      <c r="Q567" s="167"/>
    </row>
    <row r="568" spans="1:17">
      <c r="A568" s="175"/>
      <c r="B568" s="176"/>
      <c r="C568" s="225" t="s">
        <v>603</v>
      </c>
      <c r="D568" s="226"/>
      <c r="E568" s="178">
        <v>0</v>
      </c>
      <c r="F568" s="179"/>
      <c r="G568" s="180"/>
      <c r="H568" s="181"/>
      <c r="I568" s="182"/>
      <c r="J568" s="181"/>
      <c r="K568" s="182"/>
      <c r="M568" s="177" t="s">
        <v>603</v>
      </c>
      <c r="O568" s="177"/>
      <c r="Q568" s="167"/>
    </row>
    <row r="569" spans="1:17">
      <c r="A569" s="175"/>
      <c r="B569" s="176"/>
      <c r="C569" s="225" t="s">
        <v>640</v>
      </c>
      <c r="D569" s="226"/>
      <c r="E569" s="178">
        <v>0.96599999999999997</v>
      </c>
      <c r="F569" s="179"/>
      <c r="G569" s="180"/>
      <c r="H569" s="181"/>
      <c r="I569" s="182"/>
      <c r="J569" s="181"/>
      <c r="K569" s="182"/>
      <c r="M569" s="177" t="s">
        <v>640</v>
      </c>
      <c r="O569" s="177"/>
      <c r="Q569" s="167"/>
    </row>
    <row r="570" spans="1:17">
      <c r="A570" s="175"/>
      <c r="B570" s="176"/>
      <c r="C570" s="225" t="s">
        <v>605</v>
      </c>
      <c r="D570" s="226"/>
      <c r="E570" s="178">
        <v>0</v>
      </c>
      <c r="F570" s="179"/>
      <c r="G570" s="180"/>
      <c r="H570" s="181"/>
      <c r="I570" s="182"/>
      <c r="J570" s="181"/>
      <c r="K570" s="182"/>
      <c r="M570" s="177" t="s">
        <v>605</v>
      </c>
      <c r="O570" s="177"/>
      <c r="Q570" s="167"/>
    </row>
    <row r="571" spans="1:17">
      <c r="A571" s="175"/>
      <c r="B571" s="176"/>
      <c r="C571" s="225" t="s">
        <v>641</v>
      </c>
      <c r="D571" s="226"/>
      <c r="E571" s="178">
        <v>1.86</v>
      </c>
      <c r="F571" s="179"/>
      <c r="G571" s="180"/>
      <c r="H571" s="181"/>
      <c r="I571" s="182"/>
      <c r="J571" s="181"/>
      <c r="K571" s="182"/>
      <c r="M571" s="177" t="s">
        <v>641</v>
      </c>
      <c r="O571" s="177"/>
      <c r="Q571" s="167"/>
    </row>
    <row r="572" spans="1:17">
      <c r="A572" s="175"/>
      <c r="B572" s="176"/>
      <c r="C572" s="225" t="s">
        <v>607</v>
      </c>
      <c r="D572" s="226"/>
      <c r="E572" s="178">
        <v>0</v>
      </c>
      <c r="F572" s="179"/>
      <c r="G572" s="180"/>
      <c r="H572" s="181"/>
      <c r="I572" s="182"/>
      <c r="J572" s="181"/>
      <c r="K572" s="182"/>
      <c r="M572" s="177" t="s">
        <v>607</v>
      </c>
      <c r="O572" s="177"/>
      <c r="Q572" s="167"/>
    </row>
    <row r="573" spans="1:17">
      <c r="A573" s="175"/>
      <c r="B573" s="176"/>
      <c r="C573" s="225" t="s">
        <v>642</v>
      </c>
      <c r="D573" s="226"/>
      <c r="E573" s="178">
        <v>1.08</v>
      </c>
      <c r="F573" s="179"/>
      <c r="G573" s="180"/>
      <c r="H573" s="181"/>
      <c r="I573" s="182"/>
      <c r="J573" s="181"/>
      <c r="K573" s="182"/>
      <c r="M573" s="177" t="s">
        <v>642</v>
      </c>
      <c r="O573" s="177"/>
      <c r="Q573" s="167"/>
    </row>
    <row r="574" spans="1:17">
      <c r="A574" s="175"/>
      <c r="B574" s="176"/>
      <c r="C574" s="225" t="s">
        <v>609</v>
      </c>
      <c r="D574" s="226"/>
      <c r="E574" s="178">
        <v>0</v>
      </c>
      <c r="F574" s="179"/>
      <c r="G574" s="180"/>
      <c r="H574" s="181"/>
      <c r="I574" s="182"/>
      <c r="J574" s="181"/>
      <c r="K574" s="182"/>
      <c r="M574" s="177" t="s">
        <v>609</v>
      </c>
      <c r="O574" s="177"/>
      <c r="Q574" s="167"/>
    </row>
    <row r="575" spans="1:17">
      <c r="A575" s="175"/>
      <c r="B575" s="176"/>
      <c r="C575" s="225" t="s">
        <v>643</v>
      </c>
      <c r="D575" s="226"/>
      <c r="E575" s="178">
        <v>1.68</v>
      </c>
      <c r="F575" s="179"/>
      <c r="G575" s="180"/>
      <c r="H575" s="181"/>
      <c r="I575" s="182"/>
      <c r="J575" s="181"/>
      <c r="K575" s="182"/>
      <c r="M575" s="177" t="s">
        <v>643</v>
      </c>
      <c r="O575" s="177"/>
      <c r="Q575" s="167"/>
    </row>
    <row r="576" spans="1:17">
      <c r="A576" s="175"/>
      <c r="B576" s="176"/>
      <c r="C576" s="225" t="s">
        <v>226</v>
      </c>
      <c r="D576" s="226"/>
      <c r="E576" s="178">
        <v>0</v>
      </c>
      <c r="F576" s="179"/>
      <c r="G576" s="180"/>
      <c r="H576" s="181"/>
      <c r="I576" s="182"/>
      <c r="J576" s="181"/>
      <c r="K576" s="182"/>
      <c r="M576" s="177" t="s">
        <v>226</v>
      </c>
      <c r="O576" s="177"/>
      <c r="Q576" s="167"/>
    </row>
    <row r="577" spans="1:17">
      <c r="A577" s="175"/>
      <c r="B577" s="176"/>
      <c r="C577" s="225" t="s">
        <v>644</v>
      </c>
      <c r="D577" s="226"/>
      <c r="E577" s="178">
        <v>0</v>
      </c>
      <c r="F577" s="179"/>
      <c r="G577" s="180"/>
      <c r="H577" s="181"/>
      <c r="I577" s="182"/>
      <c r="J577" s="181"/>
      <c r="K577" s="182"/>
      <c r="M577" s="177">
        <v>0</v>
      </c>
      <c r="O577" s="177"/>
      <c r="Q577" s="167"/>
    </row>
    <row r="578" spans="1:17">
      <c r="A578" s="175"/>
      <c r="B578" s="176"/>
      <c r="C578" s="225" t="s">
        <v>645</v>
      </c>
      <c r="D578" s="226"/>
      <c r="E578" s="178">
        <v>2.2334999999999998</v>
      </c>
      <c r="F578" s="179"/>
      <c r="G578" s="180"/>
      <c r="H578" s="181"/>
      <c r="I578" s="182"/>
      <c r="J578" s="181"/>
      <c r="K578" s="182"/>
      <c r="M578" s="177" t="s">
        <v>645</v>
      </c>
      <c r="O578" s="177"/>
      <c r="Q578" s="167"/>
    </row>
    <row r="579" spans="1:17">
      <c r="A579" s="175"/>
      <c r="B579" s="176"/>
      <c r="C579" s="225" t="s">
        <v>612</v>
      </c>
      <c r="D579" s="226"/>
      <c r="E579" s="178">
        <v>0</v>
      </c>
      <c r="F579" s="179"/>
      <c r="G579" s="180"/>
      <c r="H579" s="181"/>
      <c r="I579" s="182"/>
      <c r="J579" s="181"/>
      <c r="K579" s="182"/>
      <c r="M579" s="177" t="s">
        <v>612</v>
      </c>
      <c r="O579" s="177"/>
      <c r="Q579" s="167"/>
    </row>
    <row r="580" spans="1:17">
      <c r="A580" s="175"/>
      <c r="B580" s="176"/>
      <c r="C580" s="225" t="s">
        <v>646</v>
      </c>
      <c r="D580" s="226"/>
      <c r="E580" s="178">
        <v>1.494</v>
      </c>
      <c r="F580" s="179"/>
      <c r="G580" s="180"/>
      <c r="H580" s="181"/>
      <c r="I580" s="182"/>
      <c r="J580" s="181"/>
      <c r="K580" s="182"/>
      <c r="M580" s="177" t="s">
        <v>646</v>
      </c>
      <c r="O580" s="177"/>
      <c r="Q580" s="167"/>
    </row>
    <row r="581" spans="1:17">
      <c r="A581" s="175"/>
      <c r="B581" s="176"/>
      <c r="C581" s="225" t="s">
        <v>229</v>
      </c>
      <c r="D581" s="226"/>
      <c r="E581" s="178">
        <v>0</v>
      </c>
      <c r="F581" s="179"/>
      <c r="G581" s="180"/>
      <c r="H581" s="181"/>
      <c r="I581" s="182"/>
      <c r="J581" s="181"/>
      <c r="K581" s="182"/>
      <c r="M581" s="177" t="s">
        <v>229</v>
      </c>
      <c r="O581" s="177"/>
      <c r="Q581" s="167"/>
    </row>
    <row r="582" spans="1:17">
      <c r="A582" s="175"/>
      <c r="B582" s="176"/>
      <c r="C582" s="225" t="s">
        <v>647</v>
      </c>
      <c r="D582" s="226"/>
      <c r="E582" s="178">
        <v>1.08</v>
      </c>
      <c r="F582" s="179"/>
      <c r="G582" s="180"/>
      <c r="H582" s="181"/>
      <c r="I582" s="182"/>
      <c r="J582" s="181"/>
      <c r="K582" s="182"/>
      <c r="M582" s="177" t="s">
        <v>647</v>
      </c>
      <c r="O582" s="177"/>
      <c r="Q582" s="167"/>
    </row>
    <row r="583" spans="1:17">
      <c r="A583" s="175"/>
      <c r="B583" s="176"/>
      <c r="C583" s="225" t="s">
        <v>236</v>
      </c>
      <c r="D583" s="226"/>
      <c r="E583" s="178">
        <v>0</v>
      </c>
      <c r="F583" s="179"/>
      <c r="G583" s="180"/>
      <c r="H583" s="181"/>
      <c r="I583" s="182"/>
      <c r="J583" s="181"/>
      <c r="K583" s="182"/>
      <c r="M583" s="177" t="s">
        <v>236</v>
      </c>
      <c r="O583" s="177"/>
      <c r="Q583" s="167"/>
    </row>
    <row r="584" spans="1:17">
      <c r="A584" s="175"/>
      <c r="B584" s="176"/>
      <c r="C584" s="225" t="s">
        <v>648</v>
      </c>
      <c r="D584" s="226"/>
      <c r="E584" s="178">
        <v>1.44</v>
      </c>
      <c r="F584" s="179"/>
      <c r="G584" s="180"/>
      <c r="H584" s="181"/>
      <c r="I584" s="182"/>
      <c r="J584" s="181"/>
      <c r="K584" s="182"/>
      <c r="M584" s="177" t="s">
        <v>648</v>
      </c>
      <c r="O584" s="177"/>
      <c r="Q584" s="167"/>
    </row>
    <row r="585" spans="1:17">
      <c r="A585" s="175"/>
      <c r="B585" s="176"/>
      <c r="C585" s="225" t="s">
        <v>240</v>
      </c>
      <c r="D585" s="226"/>
      <c r="E585" s="178">
        <v>0</v>
      </c>
      <c r="F585" s="179"/>
      <c r="G585" s="180"/>
      <c r="H585" s="181"/>
      <c r="I585" s="182"/>
      <c r="J585" s="181"/>
      <c r="K585" s="182"/>
      <c r="M585" s="177" t="s">
        <v>240</v>
      </c>
      <c r="O585" s="177"/>
      <c r="Q585" s="167"/>
    </row>
    <row r="586" spans="1:17">
      <c r="A586" s="175"/>
      <c r="B586" s="176"/>
      <c r="C586" s="225" t="s">
        <v>649</v>
      </c>
      <c r="D586" s="226"/>
      <c r="E586" s="178">
        <v>1.944</v>
      </c>
      <c r="F586" s="179"/>
      <c r="G586" s="180"/>
      <c r="H586" s="181"/>
      <c r="I586" s="182"/>
      <c r="J586" s="181"/>
      <c r="K586" s="182"/>
      <c r="M586" s="177" t="s">
        <v>649</v>
      </c>
      <c r="O586" s="177"/>
      <c r="Q586" s="167"/>
    </row>
    <row r="587" spans="1:17">
      <c r="A587" s="175"/>
      <c r="B587" s="176"/>
      <c r="C587" s="225" t="s">
        <v>617</v>
      </c>
      <c r="D587" s="226"/>
      <c r="E587" s="178">
        <v>0</v>
      </c>
      <c r="F587" s="179"/>
      <c r="G587" s="180"/>
      <c r="H587" s="181"/>
      <c r="I587" s="182"/>
      <c r="J587" s="181"/>
      <c r="K587" s="182"/>
      <c r="M587" s="177" t="s">
        <v>617</v>
      </c>
      <c r="O587" s="177"/>
      <c r="Q587" s="167"/>
    </row>
    <row r="588" spans="1:17">
      <c r="A588" s="175"/>
      <c r="B588" s="176"/>
      <c r="C588" s="225" t="s">
        <v>650</v>
      </c>
      <c r="D588" s="226"/>
      <c r="E588" s="178">
        <v>1.78</v>
      </c>
      <c r="F588" s="179"/>
      <c r="G588" s="180"/>
      <c r="H588" s="181"/>
      <c r="I588" s="182"/>
      <c r="J588" s="181"/>
      <c r="K588" s="182"/>
      <c r="M588" s="177" t="s">
        <v>650</v>
      </c>
      <c r="O588" s="177"/>
      <c r="Q588" s="167"/>
    </row>
    <row r="589" spans="1:17">
      <c r="A589" s="175"/>
      <c r="B589" s="176"/>
      <c r="C589" s="225" t="s">
        <v>619</v>
      </c>
      <c r="D589" s="226"/>
      <c r="E589" s="178">
        <v>0</v>
      </c>
      <c r="F589" s="179"/>
      <c r="G589" s="180"/>
      <c r="H589" s="181"/>
      <c r="I589" s="182"/>
      <c r="J589" s="181"/>
      <c r="K589" s="182"/>
      <c r="M589" s="177" t="s">
        <v>619</v>
      </c>
      <c r="O589" s="177"/>
      <c r="Q589" s="167"/>
    </row>
    <row r="590" spans="1:17">
      <c r="A590" s="175"/>
      <c r="B590" s="176"/>
      <c r="C590" s="225" t="s">
        <v>651</v>
      </c>
      <c r="D590" s="226"/>
      <c r="E590" s="178">
        <v>0.36</v>
      </c>
      <c r="F590" s="179"/>
      <c r="G590" s="180"/>
      <c r="H590" s="181"/>
      <c r="I590" s="182"/>
      <c r="J590" s="181"/>
      <c r="K590" s="182"/>
      <c r="M590" s="177" t="s">
        <v>651</v>
      </c>
      <c r="O590" s="177"/>
      <c r="Q590" s="167"/>
    </row>
    <row r="591" spans="1:17">
      <c r="A591" s="175"/>
      <c r="B591" s="176"/>
      <c r="C591" s="225" t="s">
        <v>621</v>
      </c>
      <c r="D591" s="226"/>
      <c r="E591" s="178">
        <v>0</v>
      </c>
      <c r="F591" s="179"/>
      <c r="G591" s="180"/>
      <c r="H591" s="181"/>
      <c r="I591" s="182"/>
      <c r="J591" s="181"/>
      <c r="K591" s="182"/>
      <c r="M591" s="177" t="s">
        <v>621</v>
      </c>
      <c r="O591" s="177"/>
      <c r="Q591" s="167"/>
    </row>
    <row r="592" spans="1:17">
      <c r="A592" s="175"/>
      <c r="B592" s="176"/>
      <c r="C592" s="225" t="s">
        <v>652</v>
      </c>
      <c r="D592" s="226"/>
      <c r="E592" s="178">
        <v>2.4900000000000002</v>
      </c>
      <c r="F592" s="179"/>
      <c r="G592" s="180"/>
      <c r="H592" s="181"/>
      <c r="I592" s="182"/>
      <c r="J592" s="181"/>
      <c r="K592" s="182"/>
      <c r="M592" s="177" t="s">
        <v>652</v>
      </c>
      <c r="O592" s="177"/>
      <c r="Q592" s="167"/>
    </row>
    <row r="593" spans="1:82">
      <c r="A593" s="175"/>
      <c r="B593" s="176"/>
      <c r="C593" s="225" t="s">
        <v>623</v>
      </c>
      <c r="D593" s="226"/>
      <c r="E593" s="178">
        <v>0</v>
      </c>
      <c r="F593" s="179"/>
      <c r="G593" s="180"/>
      <c r="H593" s="181"/>
      <c r="I593" s="182"/>
      <c r="J593" s="181"/>
      <c r="K593" s="182"/>
      <c r="M593" s="177" t="s">
        <v>623</v>
      </c>
      <c r="O593" s="177"/>
      <c r="Q593" s="167"/>
    </row>
    <row r="594" spans="1:82">
      <c r="A594" s="175"/>
      <c r="B594" s="176"/>
      <c r="C594" s="225" t="s">
        <v>653</v>
      </c>
      <c r="D594" s="226"/>
      <c r="E594" s="178">
        <v>2.1</v>
      </c>
      <c r="F594" s="179"/>
      <c r="G594" s="180"/>
      <c r="H594" s="181"/>
      <c r="I594" s="182"/>
      <c r="J594" s="181"/>
      <c r="K594" s="182"/>
      <c r="M594" s="177" t="s">
        <v>653</v>
      </c>
      <c r="O594" s="177"/>
      <c r="Q594" s="167"/>
    </row>
    <row r="595" spans="1:82">
      <c r="A595" s="175"/>
      <c r="B595" s="176"/>
      <c r="C595" s="225" t="s">
        <v>654</v>
      </c>
      <c r="D595" s="226"/>
      <c r="E595" s="178">
        <v>0.72</v>
      </c>
      <c r="F595" s="179"/>
      <c r="G595" s="180"/>
      <c r="H595" s="181"/>
      <c r="I595" s="182"/>
      <c r="J595" s="181"/>
      <c r="K595" s="182"/>
      <c r="M595" s="177" t="s">
        <v>654</v>
      </c>
      <c r="O595" s="177"/>
      <c r="Q595" s="167"/>
    </row>
    <row r="596" spans="1:82" ht="22.5">
      <c r="A596" s="168">
        <v>53</v>
      </c>
      <c r="B596" s="169" t="s">
        <v>655</v>
      </c>
      <c r="C596" s="170" t="s">
        <v>656</v>
      </c>
      <c r="D596" s="171" t="s">
        <v>98</v>
      </c>
      <c r="E596" s="172">
        <v>53.53</v>
      </c>
      <c r="F596" s="204"/>
      <c r="G596" s="173">
        <f>E596*F596</f>
        <v>0</v>
      </c>
      <c r="H596" s="174">
        <v>4.0999999999999999E-4</v>
      </c>
      <c r="I596" s="174">
        <f>E596*H596</f>
        <v>2.1947299999999999E-2</v>
      </c>
      <c r="J596" s="174">
        <v>0</v>
      </c>
      <c r="K596" s="174">
        <f>E596*J596</f>
        <v>0</v>
      </c>
      <c r="Q596" s="167">
        <v>2</v>
      </c>
      <c r="AA596" s="144">
        <v>1</v>
      </c>
      <c r="AB596" s="144">
        <v>7</v>
      </c>
      <c r="AC596" s="144">
        <v>7</v>
      </c>
      <c r="BB596" s="144">
        <v>2</v>
      </c>
      <c r="BC596" s="144">
        <f>IF(BB596=1,G596,0)</f>
        <v>0</v>
      </c>
      <c r="BD596" s="144">
        <f>IF(BB596=2,G596,0)</f>
        <v>0</v>
      </c>
      <c r="BE596" s="144">
        <f>IF(BB596=3,G596,0)</f>
        <v>0</v>
      </c>
      <c r="BF596" s="144">
        <f>IF(BB596=4,G596,0)</f>
        <v>0</v>
      </c>
      <c r="BG596" s="144">
        <f>IF(BB596=5,G596,0)</f>
        <v>0</v>
      </c>
      <c r="CA596" s="144">
        <v>1</v>
      </c>
      <c r="CB596" s="144">
        <v>7</v>
      </c>
      <c r="CC596" s="167"/>
      <c r="CD596" s="167"/>
    </row>
    <row r="597" spans="1:82">
      <c r="A597" s="168">
        <v>54</v>
      </c>
      <c r="B597" s="169" t="s">
        <v>657</v>
      </c>
      <c r="C597" s="170" t="s">
        <v>658</v>
      </c>
      <c r="D597" s="171" t="s">
        <v>98</v>
      </c>
      <c r="E597" s="172">
        <v>4.8125</v>
      </c>
      <c r="F597" s="204"/>
      <c r="G597" s="173">
        <f>E597*F597</f>
        <v>0</v>
      </c>
      <c r="H597" s="174">
        <v>2.1000000000000001E-4</v>
      </c>
      <c r="I597" s="174">
        <f>E597*H597</f>
        <v>1.010625E-3</v>
      </c>
      <c r="J597" s="174">
        <v>0</v>
      </c>
      <c r="K597" s="174">
        <f>E597*J597</f>
        <v>0</v>
      </c>
      <c r="Q597" s="167">
        <v>2</v>
      </c>
      <c r="AA597" s="144">
        <v>1</v>
      </c>
      <c r="AB597" s="144">
        <v>7</v>
      </c>
      <c r="AC597" s="144">
        <v>7</v>
      </c>
      <c r="BB597" s="144">
        <v>2</v>
      </c>
      <c r="BC597" s="144">
        <f>IF(BB597=1,G597,0)</f>
        <v>0</v>
      </c>
      <c r="BD597" s="144">
        <f>IF(BB597=2,G597,0)</f>
        <v>0</v>
      </c>
      <c r="BE597" s="144">
        <f>IF(BB597=3,G597,0)</f>
        <v>0</v>
      </c>
      <c r="BF597" s="144">
        <f>IF(BB597=4,G597,0)</f>
        <v>0</v>
      </c>
      <c r="BG597" s="144">
        <f>IF(BB597=5,G597,0)</f>
        <v>0</v>
      </c>
      <c r="CA597" s="144">
        <v>1</v>
      </c>
      <c r="CB597" s="144">
        <v>7</v>
      </c>
      <c r="CC597" s="167"/>
      <c r="CD597" s="167"/>
    </row>
    <row r="598" spans="1:82">
      <c r="A598" s="175"/>
      <c r="B598" s="176"/>
      <c r="C598" s="225" t="s">
        <v>659</v>
      </c>
      <c r="D598" s="226"/>
      <c r="E598" s="178">
        <v>4.8125</v>
      </c>
      <c r="F598" s="179"/>
      <c r="G598" s="180"/>
      <c r="H598" s="181"/>
      <c r="I598" s="182"/>
      <c r="J598" s="181"/>
      <c r="K598" s="182"/>
      <c r="M598" s="177" t="s">
        <v>659</v>
      </c>
      <c r="O598" s="177"/>
      <c r="Q598" s="167"/>
    </row>
    <row r="599" spans="1:82" ht="22.5">
      <c r="A599" s="168">
        <v>55</v>
      </c>
      <c r="B599" s="169" t="s">
        <v>660</v>
      </c>
      <c r="C599" s="170" t="s">
        <v>661</v>
      </c>
      <c r="D599" s="171" t="s">
        <v>98</v>
      </c>
      <c r="E599" s="172">
        <v>100.3505</v>
      </c>
      <c r="F599" s="204"/>
      <c r="G599" s="173">
        <f>E599*F599</f>
        <v>0</v>
      </c>
      <c r="H599" s="174">
        <v>3.3999999999999998E-3</v>
      </c>
      <c r="I599" s="174">
        <f>E599*H599</f>
        <v>0.34119169999999999</v>
      </c>
      <c r="J599" s="174">
        <v>0</v>
      </c>
      <c r="K599" s="174">
        <f>E599*J599</f>
        <v>0</v>
      </c>
      <c r="Q599" s="167">
        <v>2</v>
      </c>
      <c r="AA599" s="144">
        <v>1</v>
      </c>
      <c r="AB599" s="144">
        <v>7</v>
      </c>
      <c r="AC599" s="144">
        <v>7</v>
      </c>
      <c r="BB599" s="144">
        <v>2</v>
      </c>
      <c r="BC599" s="144">
        <f>IF(BB599=1,G599,0)</f>
        <v>0</v>
      </c>
      <c r="BD599" s="144">
        <f>IF(BB599=2,G599,0)</f>
        <v>0</v>
      </c>
      <c r="BE599" s="144">
        <f>IF(BB599=3,G599,0)</f>
        <v>0</v>
      </c>
      <c r="BF599" s="144">
        <f>IF(BB599=4,G599,0)</f>
        <v>0</v>
      </c>
      <c r="BG599" s="144">
        <f>IF(BB599=5,G599,0)</f>
        <v>0</v>
      </c>
      <c r="CA599" s="144">
        <v>1</v>
      </c>
      <c r="CB599" s="144">
        <v>7</v>
      </c>
      <c r="CC599" s="167"/>
      <c r="CD599" s="167"/>
    </row>
    <row r="600" spans="1:82">
      <c r="A600" s="175"/>
      <c r="B600" s="176"/>
      <c r="C600" s="225" t="s">
        <v>659</v>
      </c>
      <c r="D600" s="226"/>
      <c r="E600" s="178">
        <v>4.8125</v>
      </c>
      <c r="F600" s="179"/>
      <c r="G600" s="180"/>
      <c r="H600" s="181"/>
      <c r="I600" s="182"/>
      <c r="J600" s="181"/>
      <c r="K600" s="182"/>
      <c r="M600" s="177" t="s">
        <v>659</v>
      </c>
      <c r="O600" s="177"/>
      <c r="Q600" s="167"/>
    </row>
    <row r="601" spans="1:82">
      <c r="A601" s="175"/>
      <c r="B601" s="176"/>
      <c r="C601" s="225" t="s">
        <v>644</v>
      </c>
      <c r="D601" s="226"/>
      <c r="E601" s="178">
        <v>0</v>
      </c>
      <c r="F601" s="179"/>
      <c r="G601" s="180"/>
      <c r="H601" s="181"/>
      <c r="I601" s="182"/>
      <c r="J601" s="181"/>
      <c r="K601" s="182"/>
      <c r="M601" s="177">
        <v>0</v>
      </c>
      <c r="O601" s="177"/>
      <c r="Q601" s="167"/>
    </row>
    <row r="602" spans="1:82">
      <c r="A602" s="175"/>
      <c r="B602" s="176"/>
      <c r="C602" s="225" t="s">
        <v>662</v>
      </c>
      <c r="D602" s="226"/>
      <c r="E602" s="178">
        <v>0.81</v>
      </c>
      <c r="F602" s="179"/>
      <c r="G602" s="180"/>
      <c r="H602" s="181"/>
      <c r="I602" s="182"/>
      <c r="J602" s="181"/>
      <c r="K602" s="182"/>
      <c r="M602" s="177" t="s">
        <v>662</v>
      </c>
      <c r="O602" s="177"/>
      <c r="Q602" s="167"/>
    </row>
    <row r="603" spans="1:82">
      <c r="A603" s="175"/>
      <c r="B603" s="176"/>
      <c r="C603" s="225" t="s">
        <v>663</v>
      </c>
      <c r="D603" s="226"/>
      <c r="E603" s="178">
        <v>12.34</v>
      </c>
      <c r="F603" s="179"/>
      <c r="G603" s="180"/>
      <c r="H603" s="181"/>
      <c r="I603" s="182"/>
      <c r="J603" s="181"/>
      <c r="K603" s="182"/>
      <c r="M603" s="177" t="s">
        <v>663</v>
      </c>
      <c r="O603" s="177"/>
      <c r="Q603" s="167"/>
    </row>
    <row r="604" spans="1:82">
      <c r="A604" s="175"/>
      <c r="B604" s="176"/>
      <c r="C604" s="225" t="s">
        <v>664</v>
      </c>
      <c r="D604" s="226"/>
      <c r="E604" s="178">
        <v>4.8899999999999997</v>
      </c>
      <c r="F604" s="179"/>
      <c r="G604" s="180"/>
      <c r="H604" s="181"/>
      <c r="I604" s="182"/>
      <c r="J604" s="181"/>
      <c r="K604" s="182"/>
      <c r="M604" s="177" t="s">
        <v>664</v>
      </c>
      <c r="O604" s="177"/>
      <c r="Q604" s="167"/>
    </row>
    <row r="605" spans="1:82">
      <c r="A605" s="175"/>
      <c r="B605" s="176"/>
      <c r="C605" s="225" t="s">
        <v>665</v>
      </c>
      <c r="D605" s="226"/>
      <c r="E605" s="178">
        <v>11.08</v>
      </c>
      <c r="F605" s="179"/>
      <c r="G605" s="180"/>
      <c r="H605" s="181"/>
      <c r="I605" s="182"/>
      <c r="J605" s="181"/>
      <c r="K605" s="182"/>
      <c r="M605" s="177" t="s">
        <v>665</v>
      </c>
      <c r="O605" s="177"/>
      <c r="Q605" s="167"/>
    </row>
    <row r="606" spans="1:82">
      <c r="A606" s="175"/>
      <c r="B606" s="176"/>
      <c r="C606" s="225" t="s">
        <v>666</v>
      </c>
      <c r="D606" s="226"/>
      <c r="E606" s="178">
        <v>0</v>
      </c>
      <c r="F606" s="179"/>
      <c r="G606" s="180"/>
      <c r="H606" s="181"/>
      <c r="I606" s="182"/>
      <c r="J606" s="181"/>
      <c r="K606" s="182"/>
      <c r="M606" s="177" t="s">
        <v>666</v>
      </c>
      <c r="O606" s="177"/>
      <c r="Q606" s="167"/>
    </row>
    <row r="607" spans="1:82">
      <c r="A607" s="175"/>
      <c r="B607" s="176"/>
      <c r="C607" s="225" t="s">
        <v>667</v>
      </c>
      <c r="D607" s="226"/>
      <c r="E607" s="178">
        <v>13.868</v>
      </c>
      <c r="F607" s="179"/>
      <c r="G607" s="180"/>
      <c r="H607" s="181"/>
      <c r="I607" s="182"/>
      <c r="J607" s="181"/>
      <c r="K607" s="182"/>
      <c r="M607" s="177" t="s">
        <v>667</v>
      </c>
      <c r="O607" s="177"/>
      <c r="Q607" s="167"/>
    </row>
    <row r="608" spans="1:82">
      <c r="A608" s="175"/>
      <c r="B608" s="176"/>
      <c r="C608" s="225" t="s">
        <v>668</v>
      </c>
      <c r="D608" s="226"/>
      <c r="E608" s="178">
        <v>15.89</v>
      </c>
      <c r="F608" s="179"/>
      <c r="G608" s="180"/>
      <c r="H608" s="181"/>
      <c r="I608" s="182"/>
      <c r="J608" s="181"/>
      <c r="K608" s="182"/>
      <c r="M608" s="177" t="s">
        <v>668</v>
      </c>
      <c r="O608" s="177"/>
      <c r="Q608" s="167"/>
    </row>
    <row r="609" spans="1:82">
      <c r="A609" s="175"/>
      <c r="B609" s="176"/>
      <c r="C609" s="225" t="s">
        <v>669</v>
      </c>
      <c r="D609" s="226"/>
      <c r="E609" s="178">
        <v>14.27</v>
      </c>
      <c r="F609" s="179"/>
      <c r="G609" s="180"/>
      <c r="H609" s="181"/>
      <c r="I609" s="182"/>
      <c r="J609" s="181"/>
      <c r="K609" s="182"/>
      <c r="M609" s="177" t="s">
        <v>669</v>
      </c>
      <c r="O609" s="177"/>
      <c r="Q609" s="167"/>
    </row>
    <row r="610" spans="1:82">
      <c r="A610" s="175"/>
      <c r="B610" s="176"/>
      <c r="C610" s="225" t="s">
        <v>670</v>
      </c>
      <c r="D610" s="226"/>
      <c r="E610" s="178">
        <v>14.4</v>
      </c>
      <c r="F610" s="179"/>
      <c r="G610" s="180"/>
      <c r="H610" s="181"/>
      <c r="I610" s="182"/>
      <c r="J610" s="181"/>
      <c r="K610" s="182"/>
      <c r="M610" s="177" t="s">
        <v>670</v>
      </c>
      <c r="O610" s="177"/>
      <c r="Q610" s="167"/>
    </row>
    <row r="611" spans="1:82">
      <c r="A611" s="175"/>
      <c r="B611" s="176"/>
      <c r="C611" s="225" t="s">
        <v>671</v>
      </c>
      <c r="D611" s="226"/>
      <c r="E611" s="178">
        <v>7.99</v>
      </c>
      <c r="F611" s="179"/>
      <c r="G611" s="180"/>
      <c r="H611" s="181"/>
      <c r="I611" s="182"/>
      <c r="J611" s="181"/>
      <c r="K611" s="182"/>
      <c r="M611" s="177" t="s">
        <v>671</v>
      </c>
      <c r="O611" s="177"/>
      <c r="Q611" s="167"/>
    </row>
    <row r="612" spans="1:82">
      <c r="A612" s="168">
        <v>56</v>
      </c>
      <c r="B612" s="169" t="s">
        <v>672</v>
      </c>
      <c r="C612" s="170" t="s">
        <v>673</v>
      </c>
      <c r="D612" s="171" t="s">
        <v>139</v>
      </c>
      <c r="E612" s="172">
        <v>45.76</v>
      </c>
      <c r="F612" s="204"/>
      <c r="G612" s="173">
        <f>E612*F612</f>
        <v>0</v>
      </c>
      <c r="H612" s="174">
        <v>3.2000000000000003E-4</v>
      </c>
      <c r="I612" s="174">
        <f>E612*H612</f>
        <v>1.46432E-2</v>
      </c>
      <c r="J612" s="174">
        <v>0</v>
      </c>
      <c r="K612" s="174">
        <f>E612*J612</f>
        <v>0</v>
      </c>
      <c r="Q612" s="167">
        <v>2</v>
      </c>
      <c r="AA612" s="144">
        <v>1</v>
      </c>
      <c r="AB612" s="144">
        <v>7</v>
      </c>
      <c r="AC612" s="144">
        <v>7</v>
      </c>
      <c r="BB612" s="144">
        <v>2</v>
      </c>
      <c r="BC612" s="144">
        <f>IF(BB612=1,G612,0)</f>
        <v>0</v>
      </c>
      <c r="BD612" s="144">
        <f>IF(BB612=2,G612,0)</f>
        <v>0</v>
      </c>
      <c r="BE612" s="144">
        <f>IF(BB612=3,G612,0)</f>
        <v>0</v>
      </c>
      <c r="BF612" s="144">
        <f>IF(BB612=4,G612,0)</f>
        <v>0</v>
      </c>
      <c r="BG612" s="144">
        <f>IF(BB612=5,G612,0)</f>
        <v>0</v>
      </c>
      <c r="CA612" s="144">
        <v>1</v>
      </c>
      <c r="CB612" s="144">
        <v>7</v>
      </c>
      <c r="CC612" s="167"/>
      <c r="CD612" s="167"/>
    </row>
    <row r="613" spans="1:82">
      <c r="A613" s="175"/>
      <c r="B613" s="176"/>
      <c r="C613" s="225" t="s">
        <v>674</v>
      </c>
      <c r="D613" s="226"/>
      <c r="E613" s="178">
        <v>0</v>
      </c>
      <c r="F613" s="179"/>
      <c r="G613" s="180"/>
      <c r="H613" s="181"/>
      <c r="I613" s="182"/>
      <c r="J613" s="181"/>
      <c r="K613" s="182"/>
      <c r="M613" s="177" t="s">
        <v>674</v>
      </c>
      <c r="O613" s="177"/>
      <c r="Q613" s="167"/>
    </row>
    <row r="614" spans="1:82">
      <c r="A614" s="175"/>
      <c r="B614" s="176"/>
      <c r="C614" s="225" t="s">
        <v>675</v>
      </c>
      <c r="D614" s="226"/>
      <c r="E614" s="178">
        <v>4.8</v>
      </c>
      <c r="F614" s="179"/>
      <c r="G614" s="180"/>
      <c r="H614" s="181"/>
      <c r="I614" s="182"/>
      <c r="J614" s="181"/>
      <c r="K614" s="182"/>
      <c r="M614" s="177" t="s">
        <v>675</v>
      </c>
      <c r="O614" s="177"/>
      <c r="Q614" s="167"/>
    </row>
    <row r="615" spans="1:82">
      <c r="A615" s="175"/>
      <c r="B615" s="176"/>
      <c r="C615" s="225" t="s">
        <v>676</v>
      </c>
      <c r="D615" s="226"/>
      <c r="E615" s="178">
        <v>0</v>
      </c>
      <c r="F615" s="179"/>
      <c r="G615" s="180"/>
      <c r="H615" s="181"/>
      <c r="I615" s="182"/>
      <c r="J615" s="181"/>
      <c r="K615" s="182"/>
      <c r="M615" s="177" t="s">
        <v>676</v>
      </c>
      <c r="O615" s="177"/>
      <c r="Q615" s="167"/>
    </row>
    <row r="616" spans="1:82">
      <c r="A616" s="175"/>
      <c r="B616" s="176"/>
      <c r="C616" s="225" t="s">
        <v>677</v>
      </c>
      <c r="D616" s="226"/>
      <c r="E616" s="178">
        <v>9.84</v>
      </c>
      <c r="F616" s="179"/>
      <c r="G616" s="180"/>
      <c r="H616" s="181"/>
      <c r="I616" s="182"/>
      <c r="J616" s="181"/>
      <c r="K616" s="182"/>
      <c r="M616" s="177" t="s">
        <v>677</v>
      </c>
      <c r="O616" s="177"/>
      <c r="Q616" s="167"/>
    </row>
    <row r="617" spans="1:82">
      <c r="A617" s="175"/>
      <c r="B617" s="176"/>
      <c r="C617" s="225" t="s">
        <v>678</v>
      </c>
      <c r="D617" s="226"/>
      <c r="E617" s="178">
        <v>9.84</v>
      </c>
      <c r="F617" s="179"/>
      <c r="G617" s="180"/>
      <c r="H617" s="181"/>
      <c r="I617" s="182"/>
      <c r="J617" s="181"/>
      <c r="K617" s="182"/>
      <c r="M617" s="177" t="s">
        <v>678</v>
      </c>
      <c r="O617" s="177"/>
      <c r="Q617" s="167"/>
    </row>
    <row r="618" spans="1:82">
      <c r="A618" s="175"/>
      <c r="B618" s="176"/>
      <c r="C618" s="225" t="s">
        <v>679</v>
      </c>
      <c r="D618" s="226"/>
      <c r="E618" s="178">
        <v>10.31</v>
      </c>
      <c r="F618" s="179"/>
      <c r="G618" s="180"/>
      <c r="H618" s="181"/>
      <c r="I618" s="182"/>
      <c r="J618" s="181"/>
      <c r="K618" s="182"/>
      <c r="M618" s="177" t="s">
        <v>679</v>
      </c>
      <c r="O618" s="177"/>
      <c r="Q618" s="167"/>
    </row>
    <row r="619" spans="1:82">
      <c r="A619" s="175"/>
      <c r="B619" s="176"/>
      <c r="C619" s="225" t="s">
        <v>680</v>
      </c>
      <c r="D619" s="226"/>
      <c r="E619" s="178">
        <v>10.97</v>
      </c>
      <c r="F619" s="179"/>
      <c r="G619" s="180"/>
      <c r="H619" s="181"/>
      <c r="I619" s="182"/>
      <c r="J619" s="181"/>
      <c r="K619" s="182"/>
      <c r="M619" s="177" t="s">
        <v>680</v>
      </c>
      <c r="O619" s="177"/>
      <c r="Q619" s="167"/>
    </row>
    <row r="620" spans="1:82">
      <c r="A620" s="168">
        <v>57</v>
      </c>
      <c r="B620" s="169" t="s">
        <v>681</v>
      </c>
      <c r="C620" s="170" t="s">
        <v>682</v>
      </c>
      <c r="D620" s="171" t="s">
        <v>98</v>
      </c>
      <c r="E620" s="172">
        <v>58.883000000000003</v>
      </c>
      <c r="F620" s="204"/>
      <c r="G620" s="173">
        <f>E620*F620</f>
        <v>0</v>
      </c>
      <c r="H620" s="174">
        <v>4.5999999999999999E-3</v>
      </c>
      <c r="I620" s="174">
        <f>E620*H620</f>
        <v>0.27086179999999999</v>
      </c>
      <c r="J620" s="174">
        <v>0</v>
      </c>
      <c r="K620" s="174">
        <f>E620*J620</f>
        <v>0</v>
      </c>
      <c r="Q620" s="167">
        <v>2</v>
      </c>
      <c r="AA620" s="144">
        <v>3</v>
      </c>
      <c r="AB620" s="144">
        <v>7</v>
      </c>
      <c r="AC620" s="144">
        <v>62852251</v>
      </c>
      <c r="BB620" s="144">
        <v>2</v>
      </c>
      <c r="BC620" s="144">
        <f>IF(BB620=1,G620,0)</f>
        <v>0</v>
      </c>
      <c r="BD620" s="144">
        <f>IF(BB620=2,G620,0)</f>
        <v>0</v>
      </c>
      <c r="BE620" s="144">
        <f>IF(BB620=3,G620,0)</f>
        <v>0</v>
      </c>
      <c r="BF620" s="144">
        <f>IF(BB620=4,G620,0)</f>
        <v>0</v>
      </c>
      <c r="BG620" s="144">
        <f>IF(BB620=5,G620,0)</f>
        <v>0</v>
      </c>
      <c r="CA620" s="144">
        <v>3</v>
      </c>
      <c r="CB620" s="144">
        <v>7</v>
      </c>
      <c r="CC620" s="167"/>
      <c r="CD620" s="167"/>
    </row>
    <row r="621" spans="1:82">
      <c r="A621" s="175"/>
      <c r="B621" s="176"/>
      <c r="C621" s="225" t="s">
        <v>683</v>
      </c>
      <c r="D621" s="226"/>
      <c r="E621" s="178">
        <v>58.883000000000003</v>
      </c>
      <c r="F621" s="179"/>
      <c r="G621" s="180"/>
      <c r="H621" s="181"/>
      <c r="I621" s="182"/>
      <c r="J621" s="181"/>
      <c r="K621" s="182"/>
      <c r="M621" s="177" t="s">
        <v>683</v>
      </c>
      <c r="O621" s="177"/>
      <c r="Q621" s="167"/>
    </row>
    <row r="622" spans="1:82">
      <c r="A622" s="168">
        <v>58</v>
      </c>
      <c r="B622" s="169" t="s">
        <v>684</v>
      </c>
      <c r="C622" s="170" t="s">
        <v>685</v>
      </c>
      <c r="D622" s="171" t="s">
        <v>62</v>
      </c>
      <c r="E622" s="172">
        <v>691.79865029999996</v>
      </c>
      <c r="F622" s="204"/>
      <c r="G622" s="173">
        <f>E622*F622</f>
        <v>0</v>
      </c>
      <c r="H622" s="174">
        <v>0</v>
      </c>
      <c r="I622" s="174">
        <f>E622*H622</f>
        <v>0</v>
      </c>
      <c r="J622" s="174">
        <v>0</v>
      </c>
      <c r="K622" s="174">
        <f>E622*J622</f>
        <v>0</v>
      </c>
      <c r="Q622" s="167">
        <v>2</v>
      </c>
      <c r="AA622" s="144">
        <v>7</v>
      </c>
      <c r="AB622" s="144">
        <v>1002</v>
      </c>
      <c r="AC622" s="144">
        <v>5</v>
      </c>
      <c r="BB622" s="144">
        <v>2</v>
      </c>
      <c r="BC622" s="144">
        <f>IF(BB622=1,G622,0)</f>
        <v>0</v>
      </c>
      <c r="BD622" s="144">
        <f>IF(BB622=2,G622,0)</f>
        <v>0</v>
      </c>
      <c r="BE622" s="144">
        <f>IF(BB622=3,G622,0)</f>
        <v>0</v>
      </c>
      <c r="BF622" s="144">
        <f>IF(BB622=4,G622,0)</f>
        <v>0</v>
      </c>
      <c r="BG622" s="144">
        <f>IF(BB622=5,G622,0)</f>
        <v>0</v>
      </c>
      <c r="CA622" s="144">
        <v>7</v>
      </c>
      <c r="CB622" s="144">
        <v>1002</v>
      </c>
      <c r="CC622" s="167"/>
      <c r="CD622" s="167"/>
    </row>
    <row r="623" spans="1:82">
      <c r="A623" s="183"/>
      <c r="B623" s="184" t="s">
        <v>81</v>
      </c>
      <c r="C623" s="185" t="str">
        <f>CONCATENATE(B497," ",C497)</f>
        <v>711 Izolace proti vodě</v>
      </c>
      <c r="D623" s="186"/>
      <c r="E623" s="187"/>
      <c r="F623" s="188"/>
      <c r="G623" s="189">
        <f>SUM(G497:G622)</f>
        <v>0</v>
      </c>
      <c r="H623" s="190"/>
      <c r="I623" s="191">
        <f>SUM(I497:I622)</f>
        <v>0.66732199999999997</v>
      </c>
      <c r="J623" s="190"/>
      <c r="K623" s="191">
        <f>SUM(K497:K622)</f>
        <v>-0.180007375</v>
      </c>
      <c r="Q623" s="167">
        <v>4</v>
      </c>
      <c r="BC623" s="192">
        <f>SUM(BC497:BC622)</f>
        <v>0</v>
      </c>
      <c r="BD623" s="192">
        <f>SUM(BD497:BD622)</f>
        <v>0</v>
      </c>
      <c r="BE623" s="192">
        <f>SUM(BE497:BE622)</f>
        <v>0</v>
      </c>
      <c r="BF623" s="192">
        <f>SUM(BF497:BF622)</f>
        <v>0</v>
      </c>
      <c r="BG623" s="192">
        <f>SUM(BG497:BG622)</f>
        <v>0</v>
      </c>
    </row>
    <row r="624" spans="1:82">
      <c r="A624" s="159" t="s">
        <v>78</v>
      </c>
      <c r="B624" s="160" t="s">
        <v>686</v>
      </c>
      <c r="C624" s="161" t="s">
        <v>687</v>
      </c>
      <c r="D624" s="162"/>
      <c r="E624" s="163"/>
      <c r="F624" s="163"/>
      <c r="G624" s="164"/>
      <c r="H624" s="165"/>
      <c r="I624" s="166"/>
      <c r="J624" s="165"/>
      <c r="K624" s="166"/>
      <c r="Q624" s="167">
        <v>1</v>
      </c>
    </row>
    <row r="625" spans="1:82">
      <c r="A625" s="168">
        <v>59</v>
      </c>
      <c r="B625" s="169" t="s">
        <v>688</v>
      </c>
      <c r="C625" s="170" t="s">
        <v>689</v>
      </c>
      <c r="D625" s="171" t="s">
        <v>91</v>
      </c>
      <c r="E625" s="172">
        <v>14</v>
      </c>
      <c r="F625" s="204"/>
      <c r="G625" s="173">
        <f>E625*F625</f>
        <v>0</v>
      </c>
      <c r="H625" s="174">
        <v>0</v>
      </c>
      <c r="I625" s="174">
        <f>E625*H625</f>
        <v>0</v>
      </c>
      <c r="J625" s="174">
        <v>0</v>
      </c>
      <c r="K625" s="174">
        <f>E625*J625</f>
        <v>0</v>
      </c>
      <c r="Q625" s="167">
        <v>2</v>
      </c>
      <c r="AA625" s="144">
        <v>1</v>
      </c>
      <c r="AB625" s="144">
        <v>7</v>
      </c>
      <c r="AC625" s="144">
        <v>7</v>
      </c>
      <c r="BB625" s="144">
        <v>2</v>
      </c>
      <c r="BC625" s="144">
        <f>IF(BB625=1,G625,0)</f>
        <v>0</v>
      </c>
      <c r="BD625" s="144">
        <f>IF(BB625=2,G625,0)</f>
        <v>0</v>
      </c>
      <c r="BE625" s="144">
        <f>IF(BB625=3,G625,0)</f>
        <v>0</v>
      </c>
      <c r="BF625" s="144">
        <f>IF(BB625=4,G625,0)</f>
        <v>0</v>
      </c>
      <c r="BG625" s="144">
        <f>IF(BB625=5,G625,0)</f>
        <v>0</v>
      </c>
      <c r="CA625" s="144">
        <v>1</v>
      </c>
      <c r="CB625" s="144">
        <v>7</v>
      </c>
      <c r="CC625" s="167"/>
      <c r="CD625" s="167"/>
    </row>
    <row r="626" spans="1:82">
      <c r="A626" s="168">
        <v>60</v>
      </c>
      <c r="B626" s="169" t="s">
        <v>690</v>
      </c>
      <c r="C626" s="170" t="s">
        <v>691</v>
      </c>
      <c r="D626" s="171" t="s">
        <v>91</v>
      </c>
      <c r="E626" s="172">
        <v>14</v>
      </c>
      <c r="F626" s="204"/>
      <c r="G626" s="173">
        <f>E626*F626</f>
        <v>0</v>
      </c>
      <c r="H626" s="174">
        <v>0</v>
      </c>
      <c r="I626" s="174">
        <f>E626*H626</f>
        <v>0</v>
      </c>
      <c r="J626" s="174">
        <v>0</v>
      </c>
      <c r="K626" s="174">
        <f>E626*J626</f>
        <v>0</v>
      </c>
      <c r="Q626" s="167">
        <v>2</v>
      </c>
      <c r="AA626" s="144">
        <v>3</v>
      </c>
      <c r="AB626" s="144">
        <v>1</v>
      </c>
      <c r="AC626" s="144">
        <v>55347623</v>
      </c>
      <c r="BB626" s="144">
        <v>2</v>
      </c>
      <c r="BC626" s="144">
        <f>IF(BB626=1,G626,0)</f>
        <v>0</v>
      </c>
      <c r="BD626" s="144">
        <f>IF(BB626=2,G626,0)</f>
        <v>0</v>
      </c>
      <c r="BE626" s="144">
        <f>IF(BB626=3,G626,0)</f>
        <v>0</v>
      </c>
      <c r="BF626" s="144">
        <f>IF(BB626=4,G626,0)</f>
        <v>0</v>
      </c>
      <c r="BG626" s="144">
        <f>IF(BB626=5,G626,0)</f>
        <v>0</v>
      </c>
      <c r="CA626" s="144">
        <v>3</v>
      </c>
      <c r="CB626" s="144">
        <v>1</v>
      </c>
      <c r="CC626" s="167"/>
      <c r="CD626" s="167"/>
    </row>
    <row r="627" spans="1:82">
      <c r="A627" s="168">
        <v>61</v>
      </c>
      <c r="B627" s="169" t="s">
        <v>692</v>
      </c>
      <c r="C627" s="170" t="s">
        <v>693</v>
      </c>
      <c r="D627" s="171" t="s">
        <v>62</v>
      </c>
      <c r="E627" s="172">
        <v>90.16</v>
      </c>
      <c r="F627" s="204"/>
      <c r="G627" s="173">
        <f>E627*F627</f>
        <v>0</v>
      </c>
      <c r="H627" s="174">
        <v>0</v>
      </c>
      <c r="I627" s="174">
        <f>E627*H627</f>
        <v>0</v>
      </c>
      <c r="J627" s="174">
        <v>0</v>
      </c>
      <c r="K627" s="174">
        <f>E627*J627</f>
        <v>0</v>
      </c>
      <c r="Q627" s="167">
        <v>2</v>
      </c>
      <c r="AA627" s="144">
        <v>7</v>
      </c>
      <c r="AB627" s="144">
        <v>1002</v>
      </c>
      <c r="AC627" s="144">
        <v>5</v>
      </c>
      <c r="BB627" s="144">
        <v>2</v>
      </c>
      <c r="BC627" s="144">
        <f>IF(BB627=1,G627,0)</f>
        <v>0</v>
      </c>
      <c r="BD627" s="144">
        <f>IF(BB627=2,G627,0)</f>
        <v>0</v>
      </c>
      <c r="BE627" s="144">
        <f>IF(BB627=3,G627,0)</f>
        <v>0</v>
      </c>
      <c r="BF627" s="144">
        <f>IF(BB627=4,G627,0)</f>
        <v>0</v>
      </c>
      <c r="BG627" s="144">
        <f>IF(BB627=5,G627,0)</f>
        <v>0</v>
      </c>
      <c r="CA627" s="144">
        <v>7</v>
      </c>
      <c r="CB627" s="144">
        <v>1002</v>
      </c>
      <c r="CC627" s="167"/>
      <c r="CD627" s="167"/>
    </row>
    <row r="628" spans="1:82">
      <c r="A628" s="183"/>
      <c r="B628" s="184" t="s">
        <v>81</v>
      </c>
      <c r="C628" s="185" t="str">
        <f>CONCATENATE(B624," ",C624)</f>
        <v>725 Zařizovací předměty</v>
      </c>
      <c r="D628" s="186"/>
      <c r="E628" s="187"/>
      <c r="F628" s="188"/>
      <c r="G628" s="189">
        <f>SUM(G624:G627)</f>
        <v>0</v>
      </c>
      <c r="H628" s="190"/>
      <c r="I628" s="191">
        <f>SUM(I624:I627)</f>
        <v>0</v>
      </c>
      <c r="J628" s="190"/>
      <c r="K628" s="191">
        <f>SUM(K624:K627)</f>
        <v>0</v>
      </c>
      <c r="Q628" s="167">
        <v>4</v>
      </c>
      <c r="BC628" s="192">
        <f>SUM(BC624:BC627)</f>
        <v>0</v>
      </c>
      <c r="BD628" s="192">
        <f>SUM(BD624:BD627)</f>
        <v>0</v>
      </c>
      <c r="BE628" s="192">
        <f>SUM(BE624:BE627)</f>
        <v>0</v>
      </c>
      <c r="BF628" s="192">
        <f>SUM(BF624:BF627)</f>
        <v>0</v>
      </c>
      <c r="BG628" s="192">
        <f>SUM(BG624:BG627)</f>
        <v>0</v>
      </c>
    </row>
    <row r="629" spans="1:82">
      <c r="A629" s="159" t="s">
        <v>78</v>
      </c>
      <c r="B629" s="160" t="s">
        <v>694</v>
      </c>
      <c r="C629" s="161" t="s">
        <v>695</v>
      </c>
      <c r="D629" s="162"/>
      <c r="E629" s="163"/>
      <c r="F629" s="163"/>
      <c r="G629" s="164"/>
      <c r="H629" s="165"/>
      <c r="I629" s="166"/>
      <c r="J629" s="165"/>
      <c r="K629" s="166"/>
      <c r="Q629" s="167">
        <v>1</v>
      </c>
    </row>
    <row r="630" spans="1:82">
      <c r="A630" s="168">
        <v>62</v>
      </c>
      <c r="B630" s="169" t="s">
        <v>696</v>
      </c>
      <c r="C630" s="170" t="s">
        <v>697</v>
      </c>
      <c r="D630" s="171" t="s">
        <v>91</v>
      </c>
      <c r="E630" s="172">
        <v>1</v>
      </c>
      <c r="F630" s="204"/>
      <c r="G630" s="173">
        <f>E630*F630</f>
        <v>0</v>
      </c>
      <c r="H630" s="174">
        <v>0</v>
      </c>
      <c r="I630" s="174">
        <f>E630*H630</f>
        <v>0</v>
      </c>
      <c r="J630" s="174">
        <v>-2.2300000000000002E-3</v>
      </c>
      <c r="K630" s="174">
        <f>E630*J630</f>
        <v>-2.2300000000000002E-3</v>
      </c>
      <c r="Q630" s="167">
        <v>2</v>
      </c>
      <c r="AA630" s="144">
        <v>1</v>
      </c>
      <c r="AB630" s="144">
        <v>7</v>
      </c>
      <c r="AC630" s="144">
        <v>7</v>
      </c>
      <c r="BB630" s="144">
        <v>2</v>
      </c>
      <c r="BC630" s="144">
        <f>IF(BB630=1,G630,0)</f>
        <v>0</v>
      </c>
      <c r="BD630" s="144">
        <f>IF(BB630=2,G630,0)</f>
        <v>0</v>
      </c>
      <c r="BE630" s="144">
        <f>IF(BB630=3,G630,0)</f>
        <v>0</v>
      </c>
      <c r="BF630" s="144">
        <f>IF(BB630=4,G630,0)</f>
        <v>0</v>
      </c>
      <c r="BG630" s="144">
        <f>IF(BB630=5,G630,0)</f>
        <v>0</v>
      </c>
      <c r="CA630" s="144">
        <v>1</v>
      </c>
      <c r="CB630" s="144">
        <v>7</v>
      </c>
      <c r="CC630" s="167"/>
      <c r="CD630" s="167"/>
    </row>
    <row r="631" spans="1:82">
      <c r="A631" s="175"/>
      <c r="B631" s="176"/>
      <c r="C631" s="225" t="s">
        <v>698</v>
      </c>
      <c r="D631" s="226"/>
      <c r="E631" s="178">
        <v>0</v>
      </c>
      <c r="F631" s="179"/>
      <c r="G631" s="180"/>
      <c r="H631" s="181"/>
      <c r="I631" s="182"/>
      <c r="J631" s="181"/>
      <c r="K631" s="182"/>
      <c r="M631" s="177" t="s">
        <v>698</v>
      </c>
      <c r="O631" s="177"/>
      <c r="Q631" s="167"/>
    </row>
    <row r="632" spans="1:82">
      <c r="A632" s="175"/>
      <c r="B632" s="176"/>
      <c r="C632" s="225" t="s">
        <v>699</v>
      </c>
      <c r="D632" s="226"/>
      <c r="E632" s="178">
        <v>1</v>
      </c>
      <c r="F632" s="179"/>
      <c r="G632" s="180"/>
      <c r="H632" s="181"/>
      <c r="I632" s="182"/>
      <c r="J632" s="181"/>
      <c r="K632" s="182"/>
      <c r="M632" s="177" t="s">
        <v>699</v>
      </c>
      <c r="O632" s="177"/>
      <c r="Q632" s="167"/>
    </row>
    <row r="633" spans="1:82">
      <c r="A633" s="168">
        <v>63</v>
      </c>
      <c r="B633" s="169" t="s">
        <v>700</v>
      </c>
      <c r="C633" s="170" t="s">
        <v>701</v>
      </c>
      <c r="D633" s="171" t="s">
        <v>91</v>
      </c>
      <c r="E633" s="172">
        <v>29</v>
      </c>
      <c r="F633" s="204"/>
      <c r="G633" s="173">
        <f>E633*F633</f>
        <v>0</v>
      </c>
      <c r="H633" s="174">
        <v>0</v>
      </c>
      <c r="I633" s="174">
        <f>E633*H633</f>
        <v>0</v>
      </c>
      <c r="J633" s="174">
        <v>0</v>
      </c>
      <c r="K633" s="174">
        <f>E633*J633</f>
        <v>0</v>
      </c>
      <c r="Q633" s="167">
        <v>2</v>
      </c>
      <c r="AA633" s="144">
        <v>1</v>
      </c>
      <c r="AB633" s="144">
        <v>7</v>
      </c>
      <c r="AC633" s="144">
        <v>7</v>
      </c>
      <c r="BB633" s="144">
        <v>2</v>
      </c>
      <c r="BC633" s="144">
        <f>IF(BB633=1,G633,0)</f>
        <v>0</v>
      </c>
      <c r="BD633" s="144">
        <f>IF(BB633=2,G633,0)</f>
        <v>0</v>
      </c>
      <c r="BE633" s="144">
        <f>IF(BB633=3,G633,0)</f>
        <v>0</v>
      </c>
      <c r="BF633" s="144">
        <f>IF(BB633=4,G633,0)</f>
        <v>0</v>
      </c>
      <c r="BG633" s="144">
        <f>IF(BB633=5,G633,0)</f>
        <v>0</v>
      </c>
      <c r="CA633" s="144">
        <v>1</v>
      </c>
      <c r="CB633" s="144">
        <v>7</v>
      </c>
      <c r="CC633" s="167"/>
      <c r="CD633" s="167"/>
    </row>
    <row r="634" spans="1:82">
      <c r="A634" s="168">
        <v>64</v>
      </c>
      <c r="B634" s="169" t="s">
        <v>702</v>
      </c>
      <c r="C634" s="170" t="s">
        <v>703</v>
      </c>
      <c r="D634" s="171" t="s">
        <v>91</v>
      </c>
      <c r="E634" s="172">
        <v>29</v>
      </c>
      <c r="F634" s="204"/>
      <c r="G634" s="173">
        <f>E634*F634</f>
        <v>0</v>
      </c>
      <c r="H634" s="174">
        <v>0</v>
      </c>
      <c r="I634" s="174">
        <f>E634*H634</f>
        <v>0</v>
      </c>
      <c r="J634" s="174">
        <v>0</v>
      </c>
      <c r="K634" s="174">
        <f>E634*J634</f>
        <v>0</v>
      </c>
      <c r="Q634" s="167">
        <v>2</v>
      </c>
      <c r="AA634" s="144">
        <v>1</v>
      </c>
      <c r="AB634" s="144">
        <v>7</v>
      </c>
      <c r="AC634" s="144">
        <v>7</v>
      </c>
      <c r="BB634" s="144">
        <v>2</v>
      </c>
      <c r="BC634" s="144">
        <f>IF(BB634=1,G634,0)</f>
        <v>0</v>
      </c>
      <c r="BD634" s="144">
        <f>IF(BB634=2,G634,0)</f>
        <v>0</v>
      </c>
      <c r="BE634" s="144">
        <f>IF(BB634=3,G634,0)</f>
        <v>0</v>
      </c>
      <c r="BF634" s="144">
        <f>IF(BB634=4,G634,0)</f>
        <v>0</v>
      </c>
      <c r="BG634" s="144">
        <f>IF(BB634=5,G634,0)</f>
        <v>0</v>
      </c>
      <c r="CA634" s="144">
        <v>1</v>
      </c>
      <c r="CB634" s="144">
        <v>7</v>
      </c>
      <c r="CC634" s="167"/>
      <c r="CD634" s="167"/>
    </row>
    <row r="635" spans="1:82">
      <c r="A635" s="168">
        <v>65</v>
      </c>
      <c r="B635" s="169" t="s">
        <v>704</v>
      </c>
      <c r="C635" s="170" t="s">
        <v>705</v>
      </c>
      <c r="D635" s="171" t="s">
        <v>91</v>
      </c>
      <c r="E635" s="172">
        <v>1</v>
      </c>
      <c r="F635" s="204"/>
      <c r="G635" s="173">
        <f>E635*F635</f>
        <v>0</v>
      </c>
      <c r="H635" s="174">
        <v>2.0000000000000002E-5</v>
      </c>
      <c r="I635" s="174">
        <f>E635*H635</f>
        <v>2.0000000000000002E-5</v>
      </c>
      <c r="J635" s="174">
        <v>0</v>
      </c>
      <c r="K635" s="174">
        <f>E635*J635</f>
        <v>0</v>
      </c>
      <c r="Q635" s="167">
        <v>2</v>
      </c>
      <c r="AA635" s="144">
        <v>1</v>
      </c>
      <c r="AB635" s="144">
        <v>7</v>
      </c>
      <c r="AC635" s="144">
        <v>7</v>
      </c>
      <c r="BB635" s="144">
        <v>2</v>
      </c>
      <c r="BC635" s="144">
        <f>IF(BB635=1,G635,0)</f>
        <v>0</v>
      </c>
      <c r="BD635" s="144">
        <f>IF(BB635=2,G635,0)</f>
        <v>0</v>
      </c>
      <c r="BE635" s="144">
        <f>IF(BB635=3,G635,0)</f>
        <v>0</v>
      </c>
      <c r="BF635" s="144">
        <f>IF(BB635=4,G635,0)</f>
        <v>0</v>
      </c>
      <c r="BG635" s="144">
        <f>IF(BB635=5,G635,0)</f>
        <v>0</v>
      </c>
      <c r="CA635" s="144">
        <v>1</v>
      </c>
      <c r="CB635" s="144">
        <v>7</v>
      </c>
      <c r="CC635" s="167"/>
      <c r="CD635" s="167"/>
    </row>
    <row r="636" spans="1:82">
      <c r="A636" s="168">
        <v>66</v>
      </c>
      <c r="B636" s="169" t="s">
        <v>706</v>
      </c>
      <c r="C636" s="170" t="s">
        <v>707</v>
      </c>
      <c r="D636" s="171" t="s">
        <v>91</v>
      </c>
      <c r="E636" s="172">
        <v>3</v>
      </c>
      <c r="F636" s="204"/>
      <c r="G636" s="173">
        <f>E636*F636</f>
        <v>0</v>
      </c>
      <c r="H636" s="174">
        <v>0</v>
      </c>
      <c r="I636" s="174">
        <f>E636*H636</f>
        <v>0</v>
      </c>
      <c r="J636" s="174">
        <v>0</v>
      </c>
      <c r="K636" s="174">
        <f>E636*J636</f>
        <v>0</v>
      </c>
      <c r="Q636" s="167">
        <v>2</v>
      </c>
      <c r="AA636" s="144">
        <v>1</v>
      </c>
      <c r="AB636" s="144">
        <v>7</v>
      </c>
      <c r="AC636" s="144">
        <v>7</v>
      </c>
      <c r="BB636" s="144">
        <v>2</v>
      </c>
      <c r="BC636" s="144">
        <f>IF(BB636=1,G636,0)</f>
        <v>0</v>
      </c>
      <c r="BD636" s="144">
        <f>IF(BB636=2,G636,0)</f>
        <v>0</v>
      </c>
      <c r="BE636" s="144">
        <f>IF(BB636=3,G636,0)</f>
        <v>0</v>
      </c>
      <c r="BF636" s="144">
        <f>IF(BB636=4,G636,0)</f>
        <v>0</v>
      </c>
      <c r="BG636" s="144">
        <f>IF(BB636=5,G636,0)</f>
        <v>0</v>
      </c>
      <c r="CA636" s="144">
        <v>1</v>
      </c>
      <c r="CB636" s="144">
        <v>7</v>
      </c>
      <c r="CC636" s="167"/>
      <c r="CD636" s="167"/>
    </row>
    <row r="637" spans="1:82">
      <c r="A637" s="175"/>
      <c r="B637" s="176"/>
      <c r="C637" s="225" t="s">
        <v>708</v>
      </c>
      <c r="D637" s="226"/>
      <c r="E637" s="178">
        <v>3</v>
      </c>
      <c r="F637" s="179"/>
      <c r="G637" s="180"/>
      <c r="H637" s="181"/>
      <c r="I637" s="182"/>
      <c r="J637" s="181"/>
      <c r="K637" s="182"/>
      <c r="M637" s="177" t="s">
        <v>708</v>
      </c>
      <c r="O637" s="177"/>
      <c r="Q637" s="167"/>
    </row>
    <row r="638" spans="1:82">
      <c r="A638" s="168">
        <v>67</v>
      </c>
      <c r="B638" s="169" t="s">
        <v>709</v>
      </c>
      <c r="C638" s="170" t="s">
        <v>710</v>
      </c>
      <c r="D638" s="171" t="s">
        <v>91</v>
      </c>
      <c r="E638" s="172">
        <v>4</v>
      </c>
      <c r="F638" s="204"/>
      <c r="G638" s="173">
        <f>E638*F638</f>
        <v>0</v>
      </c>
      <c r="H638" s="174">
        <v>0</v>
      </c>
      <c r="I638" s="174">
        <f>E638*H638</f>
        <v>0</v>
      </c>
      <c r="J638" s="174">
        <v>0</v>
      </c>
      <c r="K638" s="174">
        <f>E638*J638</f>
        <v>0</v>
      </c>
      <c r="Q638" s="167">
        <v>2</v>
      </c>
      <c r="AA638" s="144">
        <v>1</v>
      </c>
      <c r="AB638" s="144">
        <v>7</v>
      </c>
      <c r="AC638" s="144">
        <v>7</v>
      </c>
      <c r="BB638" s="144">
        <v>2</v>
      </c>
      <c r="BC638" s="144">
        <f>IF(BB638=1,G638,0)</f>
        <v>0</v>
      </c>
      <c r="BD638" s="144">
        <f>IF(BB638=2,G638,0)</f>
        <v>0</v>
      </c>
      <c r="BE638" s="144">
        <f>IF(BB638=3,G638,0)</f>
        <v>0</v>
      </c>
      <c r="BF638" s="144">
        <f>IF(BB638=4,G638,0)</f>
        <v>0</v>
      </c>
      <c r="BG638" s="144">
        <f>IF(BB638=5,G638,0)</f>
        <v>0</v>
      </c>
      <c r="CA638" s="144">
        <v>1</v>
      </c>
      <c r="CB638" s="144">
        <v>7</v>
      </c>
      <c r="CC638" s="167"/>
      <c r="CD638" s="167"/>
    </row>
    <row r="639" spans="1:82">
      <c r="A639" s="175"/>
      <c r="B639" s="176"/>
      <c r="C639" s="225" t="s">
        <v>711</v>
      </c>
      <c r="D639" s="226"/>
      <c r="E639" s="178">
        <v>4</v>
      </c>
      <c r="F639" s="179"/>
      <c r="G639" s="180"/>
      <c r="H639" s="181"/>
      <c r="I639" s="182"/>
      <c r="J639" s="181"/>
      <c r="K639" s="182"/>
      <c r="M639" s="177" t="s">
        <v>711</v>
      </c>
      <c r="O639" s="177"/>
      <c r="Q639" s="167"/>
    </row>
    <row r="640" spans="1:82">
      <c r="A640" s="168">
        <v>68</v>
      </c>
      <c r="B640" s="169" t="s">
        <v>712</v>
      </c>
      <c r="C640" s="170" t="s">
        <v>713</v>
      </c>
      <c r="D640" s="171" t="s">
        <v>91</v>
      </c>
      <c r="E640" s="172">
        <v>3</v>
      </c>
      <c r="F640" s="204"/>
      <c r="G640" s="173">
        <f>E640*F640</f>
        <v>0</v>
      </c>
      <c r="H640" s="174">
        <v>0</v>
      </c>
      <c r="I640" s="174">
        <f>E640*H640</f>
        <v>0</v>
      </c>
      <c r="J640" s="174">
        <v>-0.13100000000000001</v>
      </c>
      <c r="K640" s="174">
        <f>E640*J640</f>
        <v>-0.39300000000000002</v>
      </c>
      <c r="Q640" s="167">
        <v>2</v>
      </c>
      <c r="AA640" s="144">
        <v>1</v>
      </c>
      <c r="AB640" s="144">
        <v>7</v>
      </c>
      <c r="AC640" s="144">
        <v>7</v>
      </c>
      <c r="BB640" s="144">
        <v>2</v>
      </c>
      <c r="BC640" s="144">
        <f>IF(BB640=1,G640,0)</f>
        <v>0</v>
      </c>
      <c r="BD640" s="144">
        <f>IF(BB640=2,G640,0)</f>
        <v>0</v>
      </c>
      <c r="BE640" s="144">
        <f>IF(BB640=3,G640,0)</f>
        <v>0</v>
      </c>
      <c r="BF640" s="144">
        <f>IF(BB640=4,G640,0)</f>
        <v>0</v>
      </c>
      <c r="BG640" s="144">
        <f>IF(BB640=5,G640,0)</f>
        <v>0</v>
      </c>
      <c r="CA640" s="144">
        <v>1</v>
      </c>
      <c r="CB640" s="144">
        <v>7</v>
      </c>
      <c r="CC640" s="167"/>
      <c r="CD640" s="167"/>
    </row>
    <row r="641" spans="1:82">
      <c r="A641" s="175"/>
      <c r="B641" s="176"/>
      <c r="C641" s="225" t="s">
        <v>714</v>
      </c>
      <c r="D641" s="226"/>
      <c r="E641" s="178">
        <v>2</v>
      </c>
      <c r="F641" s="179"/>
      <c r="G641" s="180"/>
      <c r="H641" s="181"/>
      <c r="I641" s="182"/>
      <c r="J641" s="181"/>
      <c r="K641" s="182"/>
      <c r="M641" s="177" t="s">
        <v>714</v>
      </c>
      <c r="O641" s="177"/>
      <c r="Q641" s="167"/>
    </row>
    <row r="642" spans="1:82">
      <c r="A642" s="175"/>
      <c r="B642" s="176"/>
      <c r="C642" s="225" t="s">
        <v>536</v>
      </c>
      <c r="D642" s="226"/>
      <c r="E642" s="178">
        <v>1</v>
      </c>
      <c r="F642" s="179"/>
      <c r="G642" s="180"/>
      <c r="H642" s="181"/>
      <c r="I642" s="182"/>
      <c r="J642" s="181"/>
      <c r="K642" s="182"/>
      <c r="M642" s="177" t="s">
        <v>536</v>
      </c>
      <c r="O642" s="177"/>
      <c r="Q642" s="167"/>
    </row>
    <row r="643" spans="1:82">
      <c r="A643" s="168">
        <v>69</v>
      </c>
      <c r="B643" s="169" t="s">
        <v>715</v>
      </c>
      <c r="C643" s="170" t="s">
        <v>716</v>
      </c>
      <c r="D643" s="171" t="s">
        <v>91</v>
      </c>
      <c r="E643" s="172">
        <v>4</v>
      </c>
      <c r="F643" s="204"/>
      <c r="G643" s="173">
        <f>E643*F643</f>
        <v>0</v>
      </c>
      <c r="H643" s="174">
        <v>0</v>
      </c>
      <c r="I643" s="174">
        <f>E643*H643</f>
        <v>0</v>
      </c>
      <c r="J643" s="174">
        <v>-0.17399999999999999</v>
      </c>
      <c r="K643" s="174">
        <f>E643*J643</f>
        <v>-0.69599999999999995</v>
      </c>
      <c r="Q643" s="167">
        <v>2</v>
      </c>
      <c r="AA643" s="144">
        <v>1</v>
      </c>
      <c r="AB643" s="144">
        <v>7</v>
      </c>
      <c r="AC643" s="144">
        <v>7</v>
      </c>
      <c r="BB643" s="144">
        <v>2</v>
      </c>
      <c r="BC643" s="144">
        <f>IF(BB643=1,G643,0)</f>
        <v>0</v>
      </c>
      <c r="BD643" s="144">
        <f>IF(BB643=2,G643,0)</f>
        <v>0</v>
      </c>
      <c r="BE643" s="144">
        <f>IF(BB643=3,G643,0)</f>
        <v>0</v>
      </c>
      <c r="BF643" s="144">
        <f>IF(BB643=4,G643,0)</f>
        <v>0</v>
      </c>
      <c r="BG643" s="144">
        <f>IF(BB643=5,G643,0)</f>
        <v>0</v>
      </c>
      <c r="CA643" s="144">
        <v>1</v>
      </c>
      <c r="CB643" s="144">
        <v>7</v>
      </c>
      <c r="CC643" s="167"/>
      <c r="CD643" s="167"/>
    </row>
    <row r="644" spans="1:82">
      <c r="A644" s="175"/>
      <c r="B644" s="176"/>
      <c r="C644" s="225" t="s">
        <v>391</v>
      </c>
      <c r="D644" s="226"/>
      <c r="E644" s="178">
        <v>1</v>
      </c>
      <c r="F644" s="179"/>
      <c r="G644" s="180"/>
      <c r="H644" s="181"/>
      <c r="I644" s="182"/>
      <c r="J644" s="181"/>
      <c r="K644" s="182"/>
      <c r="M644" s="177" t="s">
        <v>391</v>
      </c>
      <c r="O644" s="177"/>
      <c r="Q644" s="167"/>
    </row>
    <row r="645" spans="1:82">
      <c r="A645" s="175"/>
      <c r="B645" s="176"/>
      <c r="C645" s="225" t="s">
        <v>717</v>
      </c>
      <c r="D645" s="226"/>
      <c r="E645" s="178">
        <v>1</v>
      </c>
      <c r="F645" s="179"/>
      <c r="G645" s="180"/>
      <c r="H645" s="181"/>
      <c r="I645" s="182"/>
      <c r="J645" s="181"/>
      <c r="K645" s="182"/>
      <c r="M645" s="177" t="s">
        <v>717</v>
      </c>
      <c r="O645" s="177"/>
      <c r="Q645" s="167"/>
    </row>
    <row r="646" spans="1:82">
      <c r="A646" s="175"/>
      <c r="B646" s="176"/>
      <c r="C646" s="225" t="s">
        <v>718</v>
      </c>
      <c r="D646" s="226"/>
      <c r="E646" s="178">
        <v>0</v>
      </c>
      <c r="F646" s="179"/>
      <c r="G646" s="180"/>
      <c r="H646" s="181"/>
      <c r="I646" s="182"/>
      <c r="J646" s="181"/>
      <c r="K646" s="182"/>
      <c r="M646" s="177" t="s">
        <v>718</v>
      </c>
      <c r="O646" s="177"/>
      <c r="Q646" s="167"/>
    </row>
    <row r="647" spans="1:82">
      <c r="A647" s="175"/>
      <c r="B647" s="176"/>
      <c r="C647" s="225" t="s">
        <v>511</v>
      </c>
      <c r="D647" s="226"/>
      <c r="E647" s="178">
        <v>1</v>
      </c>
      <c r="F647" s="179"/>
      <c r="G647" s="180"/>
      <c r="H647" s="181"/>
      <c r="I647" s="182"/>
      <c r="J647" s="181"/>
      <c r="K647" s="182"/>
      <c r="M647" s="177" t="s">
        <v>511</v>
      </c>
      <c r="O647" s="177"/>
      <c r="Q647" s="167"/>
    </row>
    <row r="648" spans="1:82">
      <c r="A648" s="175"/>
      <c r="B648" s="176"/>
      <c r="C648" s="225" t="s">
        <v>719</v>
      </c>
      <c r="D648" s="226"/>
      <c r="E648" s="178">
        <v>1</v>
      </c>
      <c r="F648" s="179"/>
      <c r="G648" s="180"/>
      <c r="H648" s="181"/>
      <c r="I648" s="182"/>
      <c r="J648" s="181"/>
      <c r="K648" s="182"/>
      <c r="M648" s="177" t="s">
        <v>719</v>
      </c>
      <c r="O648" s="177"/>
      <c r="Q648" s="167"/>
    </row>
    <row r="649" spans="1:82">
      <c r="A649" s="175"/>
      <c r="B649" s="176"/>
      <c r="C649" s="225" t="s">
        <v>720</v>
      </c>
      <c r="D649" s="226"/>
      <c r="E649" s="178">
        <v>0</v>
      </c>
      <c r="F649" s="179"/>
      <c r="G649" s="180"/>
      <c r="H649" s="181"/>
      <c r="I649" s="182"/>
      <c r="J649" s="181"/>
      <c r="K649" s="182"/>
      <c r="M649" s="177" t="s">
        <v>720</v>
      </c>
      <c r="O649" s="177"/>
      <c r="Q649" s="167"/>
    </row>
    <row r="650" spans="1:82">
      <c r="A650" s="168">
        <v>70</v>
      </c>
      <c r="B650" s="169" t="s">
        <v>721</v>
      </c>
      <c r="C650" s="170" t="s">
        <v>722</v>
      </c>
      <c r="D650" s="171" t="s">
        <v>91</v>
      </c>
      <c r="E650" s="172">
        <v>1</v>
      </c>
      <c r="F650" s="204"/>
      <c r="G650" s="173">
        <f>E650*F650</f>
        <v>0</v>
      </c>
      <c r="H650" s="174">
        <v>1.9000000000000001E-4</v>
      </c>
      <c r="I650" s="174">
        <f>E650*H650</f>
        <v>1.9000000000000001E-4</v>
      </c>
      <c r="J650" s="174">
        <v>0</v>
      </c>
      <c r="K650" s="174">
        <f>E650*J650</f>
        <v>0</v>
      </c>
      <c r="Q650" s="167">
        <v>2</v>
      </c>
      <c r="AA650" s="144">
        <v>1</v>
      </c>
      <c r="AB650" s="144">
        <v>7</v>
      </c>
      <c r="AC650" s="144">
        <v>7</v>
      </c>
      <c r="BB650" s="144">
        <v>2</v>
      </c>
      <c r="BC650" s="144">
        <f>IF(BB650=1,G650,0)</f>
        <v>0</v>
      </c>
      <c r="BD650" s="144">
        <f>IF(BB650=2,G650,0)</f>
        <v>0</v>
      </c>
      <c r="BE650" s="144">
        <f>IF(BB650=3,G650,0)</f>
        <v>0</v>
      </c>
      <c r="BF650" s="144">
        <f>IF(BB650=4,G650,0)</f>
        <v>0</v>
      </c>
      <c r="BG650" s="144">
        <f>IF(BB650=5,G650,0)</f>
        <v>0</v>
      </c>
      <c r="CA650" s="144">
        <v>1</v>
      </c>
      <c r="CB650" s="144">
        <v>7</v>
      </c>
      <c r="CC650" s="167"/>
      <c r="CD650" s="167"/>
    </row>
    <row r="651" spans="1:82">
      <c r="A651" s="175"/>
      <c r="B651" s="176"/>
      <c r="C651" s="225" t="s">
        <v>723</v>
      </c>
      <c r="D651" s="226"/>
      <c r="E651" s="178">
        <v>1</v>
      </c>
      <c r="F651" s="179"/>
      <c r="G651" s="180"/>
      <c r="H651" s="181"/>
      <c r="I651" s="182"/>
      <c r="J651" s="181"/>
      <c r="K651" s="182"/>
      <c r="M651" s="177" t="s">
        <v>723</v>
      </c>
      <c r="O651" s="177"/>
      <c r="Q651" s="167"/>
    </row>
    <row r="652" spans="1:82">
      <c r="A652" s="168">
        <v>71</v>
      </c>
      <c r="B652" s="169" t="s">
        <v>724</v>
      </c>
      <c r="C652" s="170" t="s">
        <v>725</v>
      </c>
      <c r="D652" s="171" t="s">
        <v>91</v>
      </c>
      <c r="E652" s="172">
        <v>1</v>
      </c>
      <c r="F652" s="204"/>
      <c r="G652" s="173">
        <f>E652*F652</f>
        <v>0</v>
      </c>
      <c r="H652" s="174">
        <v>0</v>
      </c>
      <c r="I652" s="174">
        <f>E652*H652</f>
        <v>0</v>
      </c>
      <c r="J652" s="174">
        <v>-8.8099999999999998E-2</v>
      </c>
      <c r="K652" s="174">
        <f>E652*J652</f>
        <v>-8.8099999999999998E-2</v>
      </c>
      <c r="Q652" s="167">
        <v>2</v>
      </c>
      <c r="AA652" s="144">
        <v>1</v>
      </c>
      <c r="AB652" s="144">
        <v>7</v>
      </c>
      <c r="AC652" s="144">
        <v>7</v>
      </c>
      <c r="BB652" s="144">
        <v>2</v>
      </c>
      <c r="BC652" s="144">
        <f>IF(BB652=1,G652,0)</f>
        <v>0</v>
      </c>
      <c r="BD652" s="144">
        <f>IF(BB652=2,G652,0)</f>
        <v>0</v>
      </c>
      <c r="BE652" s="144">
        <f>IF(BB652=3,G652,0)</f>
        <v>0</v>
      </c>
      <c r="BF652" s="144">
        <f>IF(BB652=4,G652,0)</f>
        <v>0</v>
      </c>
      <c r="BG652" s="144">
        <f>IF(BB652=5,G652,0)</f>
        <v>0</v>
      </c>
      <c r="CA652" s="144">
        <v>1</v>
      </c>
      <c r="CB652" s="144">
        <v>7</v>
      </c>
      <c r="CC652" s="167"/>
      <c r="CD652" s="167"/>
    </row>
    <row r="653" spans="1:82">
      <c r="A653" s="175"/>
      <c r="B653" s="176"/>
      <c r="C653" s="225" t="s">
        <v>726</v>
      </c>
      <c r="D653" s="226"/>
      <c r="E653" s="178">
        <v>1</v>
      </c>
      <c r="F653" s="179"/>
      <c r="G653" s="180"/>
      <c r="H653" s="181"/>
      <c r="I653" s="182"/>
      <c r="J653" s="181"/>
      <c r="K653" s="182"/>
      <c r="M653" s="177" t="s">
        <v>726</v>
      </c>
      <c r="O653" s="177"/>
      <c r="Q653" s="167"/>
    </row>
    <row r="654" spans="1:82">
      <c r="A654" s="175"/>
      <c r="B654" s="176"/>
      <c r="C654" s="225" t="s">
        <v>727</v>
      </c>
      <c r="D654" s="226"/>
      <c r="E654" s="178">
        <v>0</v>
      </c>
      <c r="F654" s="179"/>
      <c r="G654" s="180"/>
      <c r="H654" s="181"/>
      <c r="I654" s="182"/>
      <c r="J654" s="181"/>
      <c r="K654" s="182"/>
      <c r="M654" s="177" t="s">
        <v>727</v>
      </c>
      <c r="O654" s="177"/>
      <c r="Q654" s="167"/>
    </row>
    <row r="655" spans="1:82">
      <c r="A655" s="168">
        <v>72</v>
      </c>
      <c r="B655" s="169" t="s">
        <v>728</v>
      </c>
      <c r="C655" s="170" t="s">
        <v>729</v>
      </c>
      <c r="D655" s="171" t="s">
        <v>91</v>
      </c>
      <c r="E655" s="172">
        <v>10</v>
      </c>
      <c r="F655" s="204"/>
      <c r="G655" s="173">
        <f>E655*F655</f>
        <v>0</v>
      </c>
      <c r="H655" s="174">
        <v>1.4999999999999999E-4</v>
      </c>
      <c r="I655" s="174">
        <f>E655*H655</f>
        <v>1.4999999999999998E-3</v>
      </c>
      <c r="J655" s="174">
        <v>0</v>
      </c>
      <c r="K655" s="174">
        <f>E655*J655</f>
        <v>0</v>
      </c>
      <c r="Q655" s="167">
        <v>2</v>
      </c>
      <c r="AA655" s="144">
        <v>12</v>
      </c>
      <c r="AB655" s="144">
        <v>0</v>
      </c>
      <c r="AC655" s="144">
        <v>32</v>
      </c>
      <c r="BB655" s="144">
        <v>2</v>
      </c>
      <c r="BC655" s="144">
        <f>IF(BB655=1,G655,0)</f>
        <v>0</v>
      </c>
      <c r="BD655" s="144">
        <f>IF(BB655=2,G655,0)</f>
        <v>0</v>
      </c>
      <c r="BE655" s="144">
        <f>IF(BB655=3,G655,0)</f>
        <v>0</v>
      </c>
      <c r="BF655" s="144">
        <f>IF(BB655=4,G655,0)</f>
        <v>0</v>
      </c>
      <c r="BG655" s="144">
        <f>IF(BB655=5,G655,0)</f>
        <v>0</v>
      </c>
      <c r="CA655" s="144">
        <v>12</v>
      </c>
      <c r="CB655" s="144">
        <v>0</v>
      </c>
      <c r="CC655" s="167"/>
      <c r="CD655" s="167"/>
    </row>
    <row r="656" spans="1:82">
      <c r="A656" s="175"/>
      <c r="B656" s="176"/>
      <c r="C656" s="225" t="s">
        <v>730</v>
      </c>
      <c r="D656" s="226"/>
      <c r="E656" s="178">
        <v>0</v>
      </c>
      <c r="F656" s="179"/>
      <c r="G656" s="180"/>
      <c r="H656" s="181"/>
      <c r="I656" s="182"/>
      <c r="J656" s="181"/>
      <c r="K656" s="182"/>
      <c r="M656" s="177" t="s">
        <v>730</v>
      </c>
      <c r="O656" s="177"/>
      <c r="Q656" s="167"/>
    </row>
    <row r="657" spans="1:82">
      <c r="A657" s="175"/>
      <c r="B657" s="176"/>
      <c r="C657" s="225" t="s">
        <v>731</v>
      </c>
      <c r="D657" s="226"/>
      <c r="E657" s="178">
        <v>0</v>
      </c>
      <c r="F657" s="179"/>
      <c r="G657" s="180"/>
      <c r="H657" s="181"/>
      <c r="I657" s="182"/>
      <c r="J657" s="181"/>
      <c r="K657" s="182"/>
      <c r="M657" s="177" t="s">
        <v>731</v>
      </c>
      <c r="O657" s="177"/>
      <c r="Q657" s="167"/>
    </row>
    <row r="658" spans="1:82">
      <c r="A658" s="175"/>
      <c r="B658" s="176"/>
      <c r="C658" s="225" t="s">
        <v>732</v>
      </c>
      <c r="D658" s="226"/>
      <c r="E658" s="178">
        <v>10</v>
      </c>
      <c r="F658" s="179"/>
      <c r="G658" s="180"/>
      <c r="H658" s="181"/>
      <c r="I658" s="182"/>
      <c r="J658" s="181"/>
      <c r="K658" s="182"/>
      <c r="M658" s="177" t="s">
        <v>732</v>
      </c>
      <c r="O658" s="177"/>
      <c r="Q658" s="167"/>
    </row>
    <row r="659" spans="1:82">
      <c r="A659" s="168">
        <v>73</v>
      </c>
      <c r="B659" s="169" t="s">
        <v>733</v>
      </c>
      <c r="C659" s="170" t="s">
        <v>734</v>
      </c>
      <c r="D659" s="171" t="s">
        <v>91</v>
      </c>
      <c r="E659" s="172">
        <v>29</v>
      </c>
      <c r="F659" s="204"/>
      <c r="G659" s="173">
        <f>E659*F659</f>
        <v>0</v>
      </c>
      <c r="H659" s="174">
        <v>4.4000000000000002E-4</v>
      </c>
      <c r="I659" s="174">
        <f>E659*H659</f>
        <v>1.2760000000000001E-2</v>
      </c>
      <c r="J659" s="174">
        <v>0</v>
      </c>
      <c r="K659" s="174">
        <f>E659*J659</f>
        <v>0</v>
      </c>
      <c r="Q659" s="167">
        <v>2</v>
      </c>
      <c r="AA659" s="144">
        <v>3</v>
      </c>
      <c r="AB659" s="144">
        <v>7</v>
      </c>
      <c r="AC659" s="144">
        <v>54926002</v>
      </c>
      <c r="BB659" s="144">
        <v>2</v>
      </c>
      <c r="BC659" s="144">
        <f>IF(BB659=1,G659,0)</f>
        <v>0</v>
      </c>
      <c r="BD659" s="144">
        <f>IF(BB659=2,G659,0)</f>
        <v>0</v>
      </c>
      <c r="BE659" s="144">
        <f>IF(BB659=3,G659,0)</f>
        <v>0</v>
      </c>
      <c r="BF659" s="144">
        <f>IF(BB659=4,G659,0)</f>
        <v>0</v>
      </c>
      <c r="BG659" s="144">
        <f>IF(BB659=5,G659,0)</f>
        <v>0</v>
      </c>
      <c r="CA659" s="144">
        <v>3</v>
      </c>
      <c r="CB659" s="144">
        <v>7</v>
      </c>
      <c r="CC659" s="167"/>
      <c r="CD659" s="167"/>
    </row>
    <row r="660" spans="1:82">
      <c r="A660" s="168">
        <v>74</v>
      </c>
      <c r="B660" s="169" t="s">
        <v>735</v>
      </c>
      <c r="C660" s="170" t="s">
        <v>736</v>
      </c>
      <c r="D660" s="171" t="s">
        <v>91</v>
      </c>
      <c r="E660" s="172">
        <v>29</v>
      </c>
      <c r="F660" s="204"/>
      <c r="G660" s="173">
        <f>E660*F660</f>
        <v>0</v>
      </c>
      <c r="H660" s="174">
        <v>2.6199999999999999E-3</v>
      </c>
      <c r="I660" s="174">
        <f>E660*H660</f>
        <v>7.5979999999999992E-2</v>
      </c>
      <c r="J660" s="174">
        <v>0</v>
      </c>
      <c r="K660" s="174">
        <f>E660*J660</f>
        <v>0</v>
      </c>
      <c r="Q660" s="167">
        <v>2</v>
      </c>
      <c r="AA660" s="144">
        <v>3</v>
      </c>
      <c r="AB660" s="144">
        <v>7</v>
      </c>
      <c r="AC660" s="144" t="s">
        <v>735</v>
      </c>
      <c r="BB660" s="144">
        <v>2</v>
      </c>
      <c r="BC660" s="144">
        <f>IF(BB660=1,G660,0)</f>
        <v>0</v>
      </c>
      <c r="BD660" s="144">
        <f>IF(BB660=2,G660,0)</f>
        <v>0</v>
      </c>
      <c r="BE660" s="144">
        <f>IF(BB660=3,G660,0)</f>
        <v>0</v>
      </c>
      <c r="BF660" s="144">
        <f>IF(BB660=4,G660,0)</f>
        <v>0</v>
      </c>
      <c r="BG660" s="144">
        <f>IF(BB660=5,G660,0)</f>
        <v>0</v>
      </c>
      <c r="CA660" s="144">
        <v>3</v>
      </c>
      <c r="CB660" s="144">
        <v>7</v>
      </c>
      <c r="CC660" s="167"/>
      <c r="CD660" s="167"/>
    </row>
    <row r="661" spans="1:82">
      <c r="A661" s="168">
        <v>75</v>
      </c>
      <c r="B661" s="169" t="s">
        <v>737</v>
      </c>
      <c r="C661" s="170" t="s">
        <v>738</v>
      </c>
      <c r="D661" s="171" t="s">
        <v>62</v>
      </c>
      <c r="E661" s="172">
        <v>201.30179999999999</v>
      </c>
      <c r="F661" s="204"/>
      <c r="G661" s="173">
        <f>E661*F661</f>
        <v>0</v>
      </c>
      <c r="H661" s="174">
        <v>0</v>
      </c>
      <c r="I661" s="174">
        <f>E661*H661</f>
        <v>0</v>
      </c>
      <c r="J661" s="174">
        <v>0</v>
      </c>
      <c r="K661" s="174">
        <f>E661*J661</f>
        <v>0</v>
      </c>
      <c r="Q661" s="167">
        <v>2</v>
      </c>
      <c r="AA661" s="144">
        <v>7</v>
      </c>
      <c r="AB661" s="144">
        <v>1002</v>
      </c>
      <c r="AC661" s="144">
        <v>5</v>
      </c>
      <c r="BB661" s="144">
        <v>2</v>
      </c>
      <c r="BC661" s="144">
        <f>IF(BB661=1,G661,0)</f>
        <v>0</v>
      </c>
      <c r="BD661" s="144">
        <f>IF(BB661=2,G661,0)</f>
        <v>0</v>
      </c>
      <c r="BE661" s="144">
        <f>IF(BB661=3,G661,0)</f>
        <v>0</v>
      </c>
      <c r="BF661" s="144">
        <f>IF(BB661=4,G661,0)</f>
        <v>0</v>
      </c>
      <c r="BG661" s="144">
        <f>IF(BB661=5,G661,0)</f>
        <v>0</v>
      </c>
      <c r="CA661" s="144">
        <v>7</v>
      </c>
      <c r="CB661" s="144">
        <v>1002</v>
      </c>
      <c r="CC661" s="167"/>
      <c r="CD661" s="167"/>
    </row>
    <row r="662" spans="1:82">
      <c r="A662" s="183"/>
      <c r="B662" s="184" t="s">
        <v>81</v>
      </c>
      <c r="C662" s="185" t="str">
        <f>CONCATENATE(B629," ",C629)</f>
        <v>766 Konstrukce truhlářské</v>
      </c>
      <c r="D662" s="186"/>
      <c r="E662" s="187"/>
      <c r="F662" s="188"/>
      <c r="G662" s="189">
        <f>SUM(G629:G661)</f>
        <v>0</v>
      </c>
      <c r="H662" s="190"/>
      <c r="I662" s="191">
        <f>SUM(I629:I661)</f>
        <v>9.0449999999999989E-2</v>
      </c>
      <c r="J662" s="190"/>
      <c r="K662" s="191">
        <f>SUM(K629:K661)</f>
        <v>-1.17933</v>
      </c>
      <c r="Q662" s="167">
        <v>4</v>
      </c>
      <c r="BC662" s="192">
        <f>SUM(BC629:BC661)</f>
        <v>0</v>
      </c>
      <c r="BD662" s="192">
        <f>SUM(BD629:BD661)</f>
        <v>0</v>
      </c>
      <c r="BE662" s="192">
        <f>SUM(BE629:BE661)</f>
        <v>0</v>
      </c>
      <c r="BF662" s="192">
        <f>SUM(BF629:BF661)</f>
        <v>0</v>
      </c>
      <c r="BG662" s="192">
        <f>SUM(BG629:BG661)</f>
        <v>0</v>
      </c>
    </row>
    <row r="663" spans="1:82">
      <c r="A663" s="159" t="s">
        <v>78</v>
      </c>
      <c r="B663" s="160" t="s">
        <v>739</v>
      </c>
      <c r="C663" s="161" t="s">
        <v>740</v>
      </c>
      <c r="D663" s="162"/>
      <c r="E663" s="163"/>
      <c r="F663" s="163"/>
      <c r="G663" s="164"/>
      <c r="H663" s="165"/>
      <c r="I663" s="166"/>
      <c r="J663" s="165"/>
      <c r="K663" s="166"/>
      <c r="Q663" s="167">
        <v>1</v>
      </c>
    </row>
    <row r="664" spans="1:82">
      <c r="A664" s="168">
        <v>76</v>
      </c>
      <c r="B664" s="169" t="s">
        <v>741</v>
      </c>
      <c r="C664" s="170" t="s">
        <v>742</v>
      </c>
      <c r="D664" s="171" t="s">
        <v>98</v>
      </c>
      <c r="E664" s="172">
        <v>121.14</v>
      </c>
      <c r="F664" s="204"/>
      <c r="G664" s="173">
        <f>E664*F664</f>
        <v>0</v>
      </c>
      <c r="H664" s="174">
        <v>0</v>
      </c>
      <c r="I664" s="174">
        <f>E664*H664</f>
        <v>0</v>
      </c>
      <c r="J664" s="174">
        <v>-5.0000000000000001E-3</v>
      </c>
      <c r="K664" s="174">
        <f>E664*J664</f>
        <v>-0.60570000000000002</v>
      </c>
      <c r="Q664" s="167">
        <v>2</v>
      </c>
      <c r="AA664" s="144">
        <v>1</v>
      </c>
      <c r="AB664" s="144">
        <v>7</v>
      </c>
      <c r="AC664" s="144">
        <v>7</v>
      </c>
      <c r="BB664" s="144">
        <v>2</v>
      </c>
      <c r="BC664" s="144">
        <f>IF(BB664=1,G664,0)</f>
        <v>0</v>
      </c>
      <c r="BD664" s="144">
        <f>IF(BB664=2,G664,0)</f>
        <v>0</v>
      </c>
      <c r="BE664" s="144">
        <f>IF(BB664=3,G664,0)</f>
        <v>0</v>
      </c>
      <c r="BF664" s="144">
        <f>IF(BB664=4,G664,0)</f>
        <v>0</v>
      </c>
      <c r="BG664" s="144">
        <f>IF(BB664=5,G664,0)</f>
        <v>0</v>
      </c>
      <c r="CA664" s="144">
        <v>1</v>
      </c>
      <c r="CB664" s="144">
        <v>7</v>
      </c>
      <c r="CC664" s="167"/>
      <c r="CD664" s="167"/>
    </row>
    <row r="665" spans="1:82">
      <c r="A665" s="175"/>
      <c r="B665" s="176"/>
      <c r="C665" s="225" t="s">
        <v>743</v>
      </c>
      <c r="D665" s="226"/>
      <c r="E665" s="178">
        <v>0</v>
      </c>
      <c r="F665" s="179"/>
      <c r="G665" s="180"/>
      <c r="H665" s="181"/>
      <c r="I665" s="182"/>
      <c r="J665" s="181"/>
      <c r="K665" s="182"/>
      <c r="M665" s="177" t="s">
        <v>743</v>
      </c>
      <c r="O665" s="177"/>
      <c r="Q665" s="167"/>
    </row>
    <row r="666" spans="1:82">
      <c r="A666" s="175"/>
      <c r="B666" s="176"/>
      <c r="C666" s="225" t="s">
        <v>744</v>
      </c>
      <c r="D666" s="226"/>
      <c r="E666" s="178">
        <v>41.11</v>
      </c>
      <c r="F666" s="179"/>
      <c r="G666" s="180"/>
      <c r="H666" s="181"/>
      <c r="I666" s="182"/>
      <c r="J666" s="181"/>
      <c r="K666" s="182"/>
      <c r="M666" s="177" t="s">
        <v>744</v>
      </c>
      <c r="O666" s="177"/>
      <c r="Q666" s="167"/>
    </row>
    <row r="667" spans="1:82">
      <c r="A667" s="175"/>
      <c r="B667" s="176"/>
      <c r="C667" s="225" t="s">
        <v>468</v>
      </c>
      <c r="D667" s="226"/>
      <c r="E667" s="178">
        <v>52.8</v>
      </c>
      <c r="F667" s="179"/>
      <c r="G667" s="180"/>
      <c r="H667" s="181"/>
      <c r="I667" s="182"/>
      <c r="J667" s="181"/>
      <c r="K667" s="182"/>
      <c r="M667" s="177" t="s">
        <v>468</v>
      </c>
      <c r="O667" s="177"/>
      <c r="Q667" s="167"/>
    </row>
    <row r="668" spans="1:82">
      <c r="A668" s="175"/>
      <c r="B668" s="176"/>
      <c r="C668" s="225" t="s">
        <v>475</v>
      </c>
      <c r="D668" s="226"/>
      <c r="E668" s="178">
        <v>27.23</v>
      </c>
      <c r="F668" s="179"/>
      <c r="G668" s="180"/>
      <c r="H668" s="181"/>
      <c r="I668" s="182"/>
      <c r="J668" s="181"/>
      <c r="K668" s="182"/>
      <c r="M668" s="177" t="s">
        <v>475</v>
      </c>
      <c r="O668" s="177"/>
      <c r="Q668" s="167"/>
    </row>
    <row r="669" spans="1:82">
      <c r="A669" s="168">
        <v>77</v>
      </c>
      <c r="B669" s="169" t="s">
        <v>745</v>
      </c>
      <c r="C669" s="170" t="s">
        <v>746</v>
      </c>
      <c r="D669" s="171" t="s">
        <v>98</v>
      </c>
      <c r="E669" s="172">
        <v>121.14</v>
      </c>
      <c r="F669" s="204"/>
      <c r="G669" s="173">
        <f>E669*F669</f>
        <v>0</v>
      </c>
      <c r="H669" s="174">
        <v>0</v>
      </c>
      <c r="I669" s="174">
        <f>E669*H669</f>
        <v>0</v>
      </c>
      <c r="J669" s="174">
        <v>-2E-3</v>
      </c>
      <c r="K669" s="174">
        <f>E669*J669</f>
        <v>-0.24228</v>
      </c>
      <c r="Q669" s="167">
        <v>2</v>
      </c>
      <c r="AA669" s="144">
        <v>1</v>
      </c>
      <c r="AB669" s="144">
        <v>7</v>
      </c>
      <c r="AC669" s="144">
        <v>7</v>
      </c>
      <c r="BB669" s="144">
        <v>2</v>
      </c>
      <c r="BC669" s="144">
        <f>IF(BB669=1,G669,0)</f>
        <v>0</v>
      </c>
      <c r="BD669" s="144">
        <f>IF(BB669=2,G669,0)</f>
        <v>0</v>
      </c>
      <c r="BE669" s="144">
        <f>IF(BB669=3,G669,0)</f>
        <v>0</v>
      </c>
      <c r="BF669" s="144">
        <f>IF(BB669=4,G669,0)</f>
        <v>0</v>
      </c>
      <c r="BG669" s="144">
        <f>IF(BB669=5,G669,0)</f>
        <v>0</v>
      </c>
      <c r="CA669" s="144">
        <v>1</v>
      </c>
      <c r="CB669" s="144">
        <v>7</v>
      </c>
      <c r="CC669" s="167"/>
      <c r="CD669" s="167"/>
    </row>
    <row r="670" spans="1:82">
      <c r="A670" s="175"/>
      <c r="B670" s="176"/>
      <c r="C670" s="225" t="s">
        <v>743</v>
      </c>
      <c r="D670" s="226"/>
      <c r="E670" s="178">
        <v>0</v>
      </c>
      <c r="F670" s="179"/>
      <c r="G670" s="180"/>
      <c r="H670" s="181"/>
      <c r="I670" s="182"/>
      <c r="J670" s="181"/>
      <c r="K670" s="182"/>
      <c r="M670" s="177" t="s">
        <v>743</v>
      </c>
      <c r="O670" s="177"/>
      <c r="Q670" s="167"/>
    </row>
    <row r="671" spans="1:82">
      <c r="A671" s="175"/>
      <c r="B671" s="176"/>
      <c r="C671" s="225" t="s">
        <v>744</v>
      </c>
      <c r="D671" s="226"/>
      <c r="E671" s="178">
        <v>41.11</v>
      </c>
      <c r="F671" s="179"/>
      <c r="G671" s="180"/>
      <c r="H671" s="181"/>
      <c r="I671" s="182"/>
      <c r="J671" s="181"/>
      <c r="K671" s="182"/>
      <c r="M671" s="177" t="s">
        <v>744</v>
      </c>
      <c r="O671" s="177"/>
      <c r="Q671" s="167"/>
    </row>
    <row r="672" spans="1:82">
      <c r="A672" s="175"/>
      <c r="B672" s="176"/>
      <c r="C672" s="225" t="s">
        <v>468</v>
      </c>
      <c r="D672" s="226"/>
      <c r="E672" s="178">
        <v>52.8</v>
      </c>
      <c r="F672" s="179"/>
      <c r="G672" s="180"/>
      <c r="H672" s="181"/>
      <c r="I672" s="182"/>
      <c r="J672" s="181"/>
      <c r="K672" s="182"/>
      <c r="M672" s="177" t="s">
        <v>468</v>
      </c>
      <c r="O672" s="177"/>
      <c r="Q672" s="167"/>
    </row>
    <row r="673" spans="1:82">
      <c r="A673" s="175"/>
      <c r="B673" s="176"/>
      <c r="C673" s="225" t="s">
        <v>475</v>
      </c>
      <c r="D673" s="226"/>
      <c r="E673" s="178">
        <v>27.23</v>
      </c>
      <c r="F673" s="179"/>
      <c r="G673" s="180"/>
      <c r="H673" s="181"/>
      <c r="I673" s="182"/>
      <c r="J673" s="181"/>
      <c r="K673" s="182"/>
      <c r="M673" s="177" t="s">
        <v>475</v>
      </c>
      <c r="O673" s="177"/>
      <c r="Q673" s="167"/>
    </row>
    <row r="674" spans="1:82">
      <c r="A674" s="168">
        <v>78</v>
      </c>
      <c r="B674" s="169" t="s">
        <v>747</v>
      </c>
      <c r="C674" s="170" t="s">
        <v>748</v>
      </c>
      <c r="D674" s="171" t="s">
        <v>98</v>
      </c>
      <c r="E674" s="172">
        <v>121.14</v>
      </c>
      <c r="F674" s="204"/>
      <c r="G674" s="173">
        <f>E674*F674</f>
        <v>0</v>
      </c>
      <c r="H674" s="174">
        <v>6.4700000000000001E-3</v>
      </c>
      <c r="I674" s="174">
        <f>E674*H674</f>
        <v>0.78377580000000002</v>
      </c>
      <c r="J674" s="174">
        <v>0</v>
      </c>
      <c r="K674" s="174">
        <f>E674*J674</f>
        <v>0</v>
      </c>
      <c r="Q674" s="167">
        <v>2</v>
      </c>
      <c r="AA674" s="144">
        <v>1</v>
      </c>
      <c r="AB674" s="144">
        <v>7</v>
      </c>
      <c r="AC674" s="144">
        <v>7</v>
      </c>
      <c r="BB674" s="144">
        <v>2</v>
      </c>
      <c r="BC674" s="144">
        <f>IF(BB674=1,G674,0)</f>
        <v>0</v>
      </c>
      <c r="BD674" s="144">
        <f>IF(BB674=2,G674,0)</f>
        <v>0</v>
      </c>
      <c r="BE674" s="144">
        <f>IF(BB674=3,G674,0)</f>
        <v>0</v>
      </c>
      <c r="BF674" s="144">
        <f>IF(BB674=4,G674,0)</f>
        <v>0</v>
      </c>
      <c r="BG674" s="144">
        <f>IF(BB674=5,G674,0)</f>
        <v>0</v>
      </c>
      <c r="CA674" s="144">
        <v>1</v>
      </c>
      <c r="CB674" s="144">
        <v>7</v>
      </c>
      <c r="CC674" s="167"/>
      <c r="CD674" s="167"/>
    </row>
    <row r="675" spans="1:82">
      <c r="A675" s="175"/>
      <c r="B675" s="176"/>
      <c r="C675" s="225" t="s">
        <v>749</v>
      </c>
      <c r="D675" s="226"/>
      <c r="E675" s="178">
        <v>121.14</v>
      </c>
      <c r="F675" s="179"/>
      <c r="G675" s="180"/>
      <c r="H675" s="181"/>
      <c r="I675" s="182"/>
      <c r="J675" s="181"/>
      <c r="K675" s="182"/>
      <c r="M675" s="177" t="s">
        <v>749</v>
      </c>
      <c r="O675" s="177"/>
      <c r="Q675" s="167"/>
    </row>
    <row r="676" spans="1:82">
      <c r="A676" s="183"/>
      <c r="B676" s="184" t="s">
        <v>81</v>
      </c>
      <c r="C676" s="185" t="str">
        <f>CONCATENATE(B663," ",C663)</f>
        <v>767 Konstrukce zámečnické</v>
      </c>
      <c r="D676" s="186"/>
      <c r="E676" s="187"/>
      <c r="F676" s="188"/>
      <c r="G676" s="189">
        <f>SUM(G663:G675)</f>
        <v>0</v>
      </c>
      <c r="H676" s="190"/>
      <c r="I676" s="191">
        <f>SUM(I663:I675)</f>
        <v>0.78377580000000002</v>
      </c>
      <c r="J676" s="190"/>
      <c r="K676" s="191">
        <f>SUM(K663:K675)</f>
        <v>-0.84797999999999996</v>
      </c>
      <c r="Q676" s="167">
        <v>4</v>
      </c>
      <c r="BC676" s="192">
        <f>SUM(BC663:BC675)</f>
        <v>0</v>
      </c>
      <c r="BD676" s="192">
        <f>SUM(BD663:BD675)</f>
        <v>0</v>
      </c>
      <c r="BE676" s="192">
        <f>SUM(BE663:BE675)</f>
        <v>0</v>
      </c>
      <c r="BF676" s="192">
        <f>SUM(BF663:BF675)</f>
        <v>0</v>
      </c>
      <c r="BG676" s="192">
        <f>SUM(BG663:BG675)</f>
        <v>0</v>
      </c>
    </row>
    <row r="677" spans="1:82">
      <c r="A677" s="159" t="s">
        <v>78</v>
      </c>
      <c r="B677" s="160" t="s">
        <v>750</v>
      </c>
      <c r="C677" s="161" t="s">
        <v>751</v>
      </c>
      <c r="D677" s="162"/>
      <c r="E677" s="163"/>
      <c r="F677" s="163"/>
      <c r="G677" s="164"/>
      <c r="H677" s="165"/>
      <c r="I677" s="166"/>
      <c r="J677" s="165"/>
      <c r="K677" s="166"/>
      <c r="Q677" s="167">
        <v>1</v>
      </c>
    </row>
    <row r="678" spans="1:82">
      <c r="A678" s="168">
        <v>79</v>
      </c>
      <c r="B678" s="169" t="s">
        <v>752</v>
      </c>
      <c r="C678" s="170" t="s">
        <v>753</v>
      </c>
      <c r="D678" s="171" t="s">
        <v>98</v>
      </c>
      <c r="E678" s="172">
        <v>253.28</v>
      </c>
      <c r="F678" s="204"/>
      <c r="G678" s="173">
        <f>E678*F678</f>
        <v>0</v>
      </c>
      <c r="H678" s="174">
        <v>0</v>
      </c>
      <c r="I678" s="174">
        <f>E678*H678</f>
        <v>0</v>
      </c>
      <c r="J678" s="174">
        <v>0</v>
      </c>
      <c r="K678" s="174">
        <f>E678*J678</f>
        <v>0</v>
      </c>
      <c r="Q678" s="167">
        <v>2</v>
      </c>
      <c r="AA678" s="144">
        <v>1</v>
      </c>
      <c r="AB678" s="144">
        <v>7</v>
      </c>
      <c r="AC678" s="144">
        <v>7</v>
      </c>
      <c r="BB678" s="144">
        <v>2</v>
      </c>
      <c r="BC678" s="144">
        <f>IF(BB678=1,G678,0)</f>
        <v>0</v>
      </c>
      <c r="BD678" s="144">
        <f>IF(BB678=2,G678,0)</f>
        <v>0</v>
      </c>
      <c r="BE678" s="144">
        <f>IF(BB678=3,G678,0)</f>
        <v>0</v>
      </c>
      <c r="BF678" s="144">
        <f>IF(BB678=4,G678,0)</f>
        <v>0</v>
      </c>
      <c r="BG678" s="144">
        <f>IF(BB678=5,G678,0)</f>
        <v>0</v>
      </c>
      <c r="CA678" s="144">
        <v>1</v>
      </c>
      <c r="CB678" s="144">
        <v>7</v>
      </c>
      <c r="CC678" s="167"/>
      <c r="CD678" s="167"/>
    </row>
    <row r="679" spans="1:82">
      <c r="A679" s="175"/>
      <c r="B679" s="176"/>
      <c r="C679" s="225" t="s">
        <v>754</v>
      </c>
      <c r="D679" s="226"/>
      <c r="E679" s="178">
        <v>0</v>
      </c>
      <c r="F679" s="179"/>
      <c r="G679" s="180"/>
      <c r="H679" s="181"/>
      <c r="I679" s="182"/>
      <c r="J679" s="181"/>
      <c r="K679" s="182"/>
      <c r="M679" s="177" t="s">
        <v>754</v>
      </c>
      <c r="O679" s="177"/>
      <c r="Q679" s="167"/>
    </row>
    <row r="680" spans="1:82">
      <c r="A680" s="175"/>
      <c r="B680" s="176"/>
      <c r="C680" s="225" t="s">
        <v>755</v>
      </c>
      <c r="D680" s="226"/>
      <c r="E680" s="178">
        <v>0</v>
      </c>
      <c r="F680" s="179"/>
      <c r="G680" s="180"/>
      <c r="H680" s="181"/>
      <c r="I680" s="182"/>
      <c r="J680" s="181"/>
      <c r="K680" s="182"/>
      <c r="M680" s="177" t="s">
        <v>755</v>
      </c>
      <c r="O680" s="177"/>
      <c r="Q680" s="167"/>
    </row>
    <row r="681" spans="1:82">
      <c r="A681" s="175"/>
      <c r="B681" s="176"/>
      <c r="C681" s="225" t="s">
        <v>756</v>
      </c>
      <c r="D681" s="226"/>
      <c r="E681" s="178">
        <v>0</v>
      </c>
      <c r="F681" s="179"/>
      <c r="G681" s="180"/>
      <c r="H681" s="181"/>
      <c r="I681" s="182"/>
      <c r="J681" s="181"/>
      <c r="K681" s="182"/>
      <c r="M681" s="177" t="s">
        <v>756</v>
      </c>
      <c r="O681" s="177"/>
      <c r="Q681" s="167"/>
    </row>
    <row r="682" spans="1:82">
      <c r="A682" s="175"/>
      <c r="B682" s="176"/>
      <c r="C682" s="225" t="s">
        <v>757</v>
      </c>
      <c r="D682" s="226"/>
      <c r="E682" s="178">
        <v>14.68</v>
      </c>
      <c r="F682" s="179"/>
      <c r="G682" s="180"/>
      <c r="H682" s="181"/>
      <c r="I682" s="182"/>
      <c r="J682" s="181"/>
      <c r="K682" s="182"/>
      <c r="M682" s="177" t="s">
        <v>757</v>
      </c>
      <c r="O682" s="177"/>
      <c r="Q682" s="167"/>
    </row>
    <row r="683" spans="1:82">
      <c r="A683" s="175"/>
      <c r="B683" s="176"/>
      <c r="C683" s="225" t="s">
        <v>758</v>
      </c>
      <c r="D683" s="226"/>
      <c r="E683" s="178">
        <v>67.790000000000006</v>
      </c>
      <c r="F683" s="179"/>
      <c r="G683" s="180"/>
      <c r="H683" s="181"/>
      <c r="I683" s="182"/>
      <c r="J683" s="181"/>
      <c r="K683" s="182"/>
      <c r="M683" s="177" t="s">
        <v>758</v>
      </c>
      <c r="O683" s="177"/>
      <c r="Q683" s="167"/>
    </row>
    <row r="684" spans="1:82">
      <c r="A684" s="175"/>
      <c r="B684" s="176"/>
      <c r="C684" s="225" t="s">
        <v>759</v>
      </c>
      <c r="D684" s="226"/>
      <c r="E684" s="178">
        <v>6.79</v>
      </c>
      <c r="F684" s="179"/>
      <c r="G684" s="180"/>
      <c r="H684" s="181"/>
      <c r="I684" s="182"/>
      <c r="J684" s="181"/>
      <c r="K684" s="182"/>
      <c r="M684" s="177" t="s">
        <v>759</v>
      </c>
      <c r="O684" s="177"/>
      <c r="Q684" s="167"/>
    </row>
    <row r="685" spans="1:82">
      <c r="A685" s="175"/>
      <c r="B685" s="176"/>
      <c r="C685" s="225" t="s">
        <v>760</v>
      </c>
      <c r="D685" s="226"/>
      <c r="E685" s="178">
        <v>13.25</v>
      </c>
      <c r="F685" s="179"/>
      <c r="G685" s="180"/>
      <c r="H685" s="181"/>
      <c r="I685" s="182"/>
      <c r="J685" s="181"/>
      <c r="K685" s="182"/>
      <c r="M685" s="177" t="s">
        <v>760</v>
      </c>
      <c r="O685" s="177"/>
      <c r="Q685" s="167"/>
    </row>
    <row r="686" spans="1:82">
      <c r="A686" s="175"/>
      <c r="B686" s="176"/>
      <c r="C686" s="225" t="s">
        <v>761</v>
      </c>
      <c r="D686" s="226"/>
      <c r="E686" s="178">
        <v>68.7</v>
      </c>
      <c r="F686" s="179"/>
      <c r="G686" s="180"/>
      <c r="H686" s="181"/>
      <c r="I686" s="182"/>
      <c r="J686" s="181"/>
      <c r="K686" s="182"/>
      <c r="M686" s="177" t="s">
        <v>761</v>
      </c>
      <c r="O686" s="177"/>
      <c r="Q686" s="167"/>
    </row>
    <row r="687" spans="1:82">
      <c r="A687" s="175"/>
      <c r="B687" s="176"/>
      <c r="C687" s="225" t="s">
        <v>762</v>
      </c>
      <c r="D687" s="226"/>
      <c r="E687" s="178">
        <v>19.61</v>
      </c>
      <c r="F687" s="179"/>
      <c r="G687" s="180"/>
      <c r="H687" s="181"/>
      <c r="I687" s="182"/>
      <c r="J687" s="181"/>
      <c r="K687" s="182"/>
      <c r="M687" s="177" t="s">
        <v>762</v>
      </c>
      <c r="O687" s="177"/>
      <c r="Q687" s="167"/>
    </row>
    <row r="688" spans="1:82">
      <c r="A688" s="175"/>
      <c r="B688" s="176"/>
      <c r="C688" s="225" t="s">
        <v>763</v>
      </c>
      <c r="D688" s="226"/>
      <c r="E688" s="178">
        <v>32.520000000000003</v>
      </c>
      <c r="F688" s="179"/>
      <c r="G688" s="180"/>
      <c r="H688" s="181"/>
      <c r="I688" s="182"/>
      <c r="J688" s="181"/>
      <c r="K688" s="182"/>
      <c r="M688" s="177" t="s">
        <v>763</v>
      </c>
      <c r="O688" s="177"/>
      <c r="Q688" s="167"/>
    </row>
    <row r="689" spans="1:82">
      <c r="A689" s="175"/>
      <c r="B689" s="176"/>
      <c r="C689" s="225" t="s">
        <v>764</v>
      </c>
      <c r="D689" s="226"/>
      <c r="E689" s="178">
        <v>29.94</v>
      </c>
      <c r="F689" s="179"/>
      <c r="G689" s="180"/>
      <c r="H689" s="181"/>
      <c r="I689" s="182"/>
      <c r="J689" s="181"/>
      <c r="K689" s="182"/>
      <c r="M689" s="177" t="s">
        <v>764</v>
      </c>
      <c r="O689" s="177"/>
      <c r="Q689" s="167"/>
    </row>
    <row r="690" spans="1:82">
      <c r="A690" s="168">
        <v>80</v>
      </c>
      <c r="B690" s="169" t="s">
        <v>765</v>
      </c>
      <c r="C690" s="170" t="s">
        <v>766</v>
      </c>
      <c r="D690" s="171" t="s">
        <v>139</v>
      </c>
      <c r="E690" s="172">
        <v>20.95</v>
      </c>
      <c r="F690" s="204"/>
      <c r="G690" s="173">
        <f>E690*F690</f>
        <v>0</v>
      </c>
      <c r="H690" s="174">
        <v>0</v>
      </c>
      <c r="I690" s="174">
        <f>E690*H690</f>
        <v>0</v>
      </c>
      <c r="J690" s="174">
        <v>0</v>
      </c>
      <c r="K690" s="174">
        <f>E690*J690</f>
        <v>0</v>
      </c>
      <c r="Q690" s="167">
        <v>2</v>
      </c>
      <c r="AA690" s="144">
        <v>1</v>
      </c>
      <c r="AB690" s="144">
        <v>7</v>
      </c>
      <c r="AC690" s="144">
        <v>7</v>
      </c>
      <c r="BB690" s="144">
        <v>2</v>
      </c>
      <c r="BC690" s="144">
        <f>IF(BB690=1,G690,0)</f>
        <v>0</v>
      </c>
      <c r="BD690" s="144">
        <f>IF(BB690=2,G690,0)</f>
        <v>0</v>
      </c>
      <c r="BE690" s="144">
        <f>IF(BB690=3,G690,0)</f>
        <v>0</v>
      </c>
      <c r="BF690" s="144">
        <f>IF(BB690=4,G690,0)</f>
        <v>0</v>
      </c>
      <c r="BG690" s="144">
        <f>IF(BB690=5,G690,0)</f>
        <v>0</v>
      </c>
      <c r="CA690" s="144">
        <v>1</v>
      </c>
      <c r="CB690" s="144">
        <v>7</v>
      </c>
      <c r="CC690" s="167"/>
      <c r="CD690" s="167"/>
    </row>
    <row r="691" spans="1:82">
      <c r="A691" s="175"/>
      <c r="B691" s="176"/>
      <c r="C691" s="225" t="s">
        <v>767</v>
      </c>
      <c r="D691" s="226"/>
      <c r="E691" s="178">
        <v>7.39</v>
      </c>
      <c r="F691" s="179"/>
      <c r="G691" s="180"/>
      <c r="H691" s="181"/>
      <c r="I691" s="182"/>
      <c r="J691" s="181"/>
      <c r="K691" s="182"/>
      <c r="M691" s="177" t="s">
        <v>767</v>
      </c>
      <c r="O691" s="177"/>
      <c r="Q691" s="167"/>
    </row>
    <row r="692" spans="1:82">
      <c r="A692" s="175"/>
      <c r="B692" s="176"/>
      <c r="C692" s="225" t="s">
        <v>768</v>
      </c>
      <c r="D692" s="226"/>
      <c r="E692" s="178">
        <v>3.26</v>
      </c>
      <c r="F692" s="179"/>
      <c r="G692" s="180"/>
      <c r="H692" s="181"/>
      <c r="I692" s="182"/>
      <c r="J692" s="181"/>
      <c r="K692" s="182"/>
      <c r="M692" s="177" t="s">
        <v>768</v>
      </c>
      <c r="O692" s="177"/>
      <c r="Q692" s="167"/>
    </row>
    <row r="693" spans="1:82">
      <c r="A693" s="175"/>
      <c r="B693" s="176"/>
      <c r="C693" s="225" t="s">
        <v>769</v>
      </c>
      <c r="D693" s="226"/>
      <c r="E693" s="178">
        <v>6.18</v>
      </c>
      <c r="F693" s="179"/>
      <c r="G693" s="180"/>
      <c r="H693" s="181"/>
      <c r="I693" s="182"/>
      <c r="J693" s="181"/>
      <c r="K693" s="182"/>
      <c r="M693" s="177" t="s">
        <v>769</v>
      </c>
      <c r="O693" s="177"/>
      <c r="Q693" s="167"/>
    </row>
    <row r="694" spans="1:82">
      <c r="A694" s="175"/>
      <c r="B694" s="176"/>
      <c r="C694" s="225" t="s">
        <v>770</v>
      </c>
      <c r="D694" s="226"/>
      <c r="E694" s="178">
        <v>4.12</v>
      </c>
      <c r="F694" s="179"/>
      <c r="G694" s="180"/>
      <c r="H694" s="181"/>
      <c r="I694" s="182"/>
      <c r="J694" s="181"/>
      <c r="K694" s="182"/>
      <c r="M694" s="177" t="s">
        <v>770</v>
      </c>
      <c r="O694" s="177"/>
      <c r="Q694" s="167"/>
    </row>
    <row r="695" spans="1:82">
      <c r="A695" s="168">
        <v>81</v>
      </c>
      <c r="B695" s="169" t="s">
        <v>771</v>
      </c>
      <c r="C695" s="170" t="s">
        <v>772</v>
      </c>
      <c r="D695" s="171" t="s">
        <v>139</v>
      </c>
      <c r="E695" s="172">
        <v>14.7</v>
      </c>
      <c r="F695" s="204"/>
      <c r="G695" s="173">
        <f>E695*F695</f>
        <v>0</v>
      </c>
      <c r="H695" s="174">
        <v>0</v>
      </c>
      <c r="I695" s="174">
        <f>E695*H695</f>
        <v>0</v>
      </c>
      <c r="J695" s="174">
        <v>0</v>
      </c>
      <c r="K695" s="174">
        <f>E695*J695</f>
        <v>0</v>
      </c>
      <c r="Q695" s="167">
        <v>2</v>
      </c>
      <c r="AA695" s="144">
        <v>1</v>
      </c>
      <c r="AB695" s="144">
        <v>7</v>
      </c>
      <c r="AC695" s="144">
        <v>7</v>
      </c>
      <c r="BB695" s="144">
        <v>2</v>
      </c>
      <c r="BC695" s="144">
        <f>IF(BB695=1,G695,0)</f>
        <v>0</v>
      </c>
      <c r="BD695" s="144">
        <f>IF(BB695=2,G695,0)</f>
        <v>0</v>
      </c>
      <c r="BE695" s="144">
        <f>IF(BB695=3,G695,0)</f>
        <v>0</v>
      </c>
      <c r="BF695" s="144">
        <f>IF(BB695=4,G695,0)</f>
        <v>0</v>
      </c>
      <c r="BG695" s="144">
        <f>IF(BB695=5,G695,0)</f>
        <v>0</v>
      </c>
      <c r="CA695" s="144">
        <v>1</v>
      </c>
      <c r="CB695" s="144">
        <v>7</v>
      </c>
      <c r="CC695" s="167"/>
      <c r="CD695" s="167"/>
    </row>
    <row r="696" spans="1:82">
      <c r="A696" s="175"/>
      <c r="B696" s="176"/>
      <c r="C696" s="225" t="s">
        <v>773</v>
      </c>
      <c r="D696" s="226"/>
      <c r="E696" s="178">
        <v>0</v>
      </c>
      <c r="F696" s="179"/>
      <c r="G696" s="180"/>
      <c r="H696" s="181"/>
      <c r="I696" s="182"/>
      <c r="J696" s="181"/>
      <c r="K696" s="182"/>
      <c r="M696" s="177" t="s">
        <v>773</v>
      </c>
      <c r="O696" s="177"/>
      <c r="Q696" s="167"/>
    </row>
    <row r="697" spans="1:82">
      <c r="A697" s="175"/>
      <c r="B697" s="176"/>
      <c r="C697" s="225" t="s">
        <v>774</v>
      </c>
      <c r="D697" s="226"/>
      <c r="E697" s="178">
        <v>1.6</v>
      </c>
      <c r="F697" s="179"/>
      <c r="G697" s="180"/>
      <c r="H697" s="181"/>
      <c r="I697" s="182"/>
      <c r="J697" s="181"/>
      <c r="K697" s="182"/>
      <c r="M697" s="177" t="s">
        <v>774</v>
      </c>
      <c r="O697" s="177"/>
      <c r="Q697" s="167"/>
    </row>
    <row r="698" spans="1:82">
      <c r="A698" s="175"/>
      <c r="B698" s="176"/>
      <c r="C698" s="225" t="s">
        <v>775</v>
      </c>
      <c r="D698" s="226"/>
      <c r="E698" s="178">
        <v>1.6</v>
      </c>
      <c r="F698" s="179"/>
      <c r="G698" s="180"/>
      <c r="H698" s="181"/>
      <c r="I698" s="182"/>
      <c r="J698" s="181"/>
      <c r="K698" s="182"/>
      <c r="M698" s="177" t="s">
        <v>775</v>
      </c>
      <c r="O698" s="177"/>
      <c r="Q698" s="167"/>
    </row>
    <row r="699" spans="1:82">
      <c r="A699" s="175"/>
      <c r="B699" s="176"/>
      <c r="C699" s="225" t="s">
        <v>776</v>
      </c>
      <c r="D699" s="226"/>
      <c r="E699" s="178">
        <v>1.6</v>
      </c>
      <c r="F699" s="179"/>
      <c r="G699" s="180"/>
      <c r="H699" s="181"/>
      <c r="I699" s="182"/>
      <c r="J699" s="181"/>
      <c r="K699" s="182"/>
      <c r="M699" s="177" t="s">
        <v>776</v>
      </c>
      <c r="O699" s="177"/>
      <c r="Q699" s="167"/>
    </row>
    <row r="700" spans="1:82">
      <c r="A700" s="175"/>
      <c r="B700" s="176"/>
      <c r="C700" s="225" t="s">
        <v>777</v>
      </c>
      <c r="D700" s="226"/>
      <c r="E700" s="178">
        <v>0.8</v>
      </c>
      <c r="F700" s="179"/>
      <c r="G700" s="180"/>
      <c r="H700" s="181"/>
      <c r="I700" s="182"/>
      <c r="J700" s="181"/>
      <c r="K700" s="182"/>
      <c r="M700" s="177" t="s">
        <v>777</v>
      </c>
      <c r="O700" s="177"/>
      <c r="Q700" s="167"/>
    </row>
    <row r="701" spans="1:82">
      <c r="A701" s="175"/>
      <c r="B701" s="176"/>
      <c r="C701" s="225" t="s">
        <v>778</v>
      </c>
      <c r="D701" s="226"/>
      <c r="E701" s="178">
        <v>0.8</v>
      </c>
      <c r="F701" s="179"/>
      <c r="G701" s="180"/>
      <c r="H701" s="181"/>
      <c r="I701" s="182"/>
      <c r="J701" s="181"/>
      <c r="K701" s="182"/>
      <c r="M701" s="177" t="s">
        <v>778</v>
      </c>
      <c r="O701" s="177"/>
      <c r="Q701" s="167"/>
    </row>
    <row r="702" spans="1:82">
      <c r="A702" s="175"/>
      <c r="B702" s="176"/>
      <c r="C702" s="225" t="s">
        <v>779</v>
      </c>
      <c r="D702" s="226"/>
      <c r="E702" s="178">
        <v>0.8</v>
      </c>
      <c r="F702" s="179"/>
      <c r="G702" s="180"/>
      <c r="H702" s="181"/>
      <c r="I702" s="182"/>
      <c r="J702" s="181"/>
      <c r="K702" s="182"/>
      <c r="M702" s="177" t="s">
        <v>779</v>
      </c>
      <c r="O702" s="177"/>
      <c r="Q702" s="167"/>
    </row>
    <row r="703" spans="1:82">
      <c r="A703" s="175"/>
      <c r="B703" s="176"/>
      <c r="C703" s="225" t="s">
        <v>780</v>
      </c>
      <c r="D703" s="226"/>
      <c r="E703" s="178">
        <v>0.8</v>
      </c>
      <c r="F703" s="179"/>
      <c r="G703" s="180"/>
      <c r="H703" s="181"/>
      <c r="I703" s="182"/>
      <c r="J703" s="181"/>
      <c r="K703" s="182"/>
      <c r="M703" s="177" t="s">
        <v>780</v>
      </c>
      <c r="O703" s="177"/>
      <c r="Q703" s="167"/>
    </row>
    <row r="704" spans="1:82">
      <c r="A704" s="175"/>
      <c r="B704" s="176"/>
      <c r="C704" s="225" t="s">
        <v>781</v>
      </c>
      <c r="D704" s="226"/>
      <c r="E704" s="178">
        <v>0.8</v>
      </c>
      <c r="F704" s="179"/>
      <c r="G704" s="180"/>
      <c r="H704" s="181"/>
      <c r="I704" s="182"/>
      <c r="J704" s="181"/>
      <c r="K704" s="182"/>
      <c r="M704" s="177" t="s">
        <v>781</v>
      </c>
      <c r="O704" s="177"/>
      <c r="Q704" s="167"/>
    </row>
    <row r="705" spans="1:82">
      <c r="A705" s="175"/>
      <c r="B705" s="176"/>
      <c r="C705" s="225" t="s">
        <v>782</v>
      </c>
      <c r="D705" s="226"/>
      <c r="E705" s="178">
        <v>0.8</v>
      </c>
      <c r="F705" s="179"/>
      <c r="G705" s="180"/>
      <c r="H705" s="181"/>
      <c r="I705" s="182"/>
      <c r="J705" s="181"/>
      <c r="K705" s="182"/>
      <c r="M705" s="177" t="s">
        <v>782</v>
      </c>
      <c r="O705" s="177"/>
      <c r="Q705" s="167"/>
    </row>
    <row r="706" spans="1:82">
      <c r="A706" s="175"/>
      <c r="B706" s="176"/>
      <c r="C706" s="225" t="s">
        <v>783</v>
      </c>
      <c r="D706" s="226"/>
      <c r="E706" s="178">
        <v>0.8</v>
      </c>
      <c r="F706" s="179"/>
      <c r="G706" s="180"/>
      <c r="H706" s="181"/>
      <c r="I706" s="182"/>
      <c r="J706" s="181"/>
      <c r="K706" s="182"/>
      <c r="M706" s="177" t="s">
        <v>783</v>
      </c>
      <c r="O706" s="177"/>
      <c r="Q706" s="167"/>
    </row>
    <row r="707" spans="1:82">
      <c r="A707" s="175"/>
      <c r="B707" s="176"/>
      <c r="C707" s="225" t="s">
        <v>784</v>
      </c>
      <c r="D707" s="226"/>
      <c r="E707" s="178">
        <v>0.8</v>
      </c>
      <c r="F707" s="179"/>
      <c r="G707" s="180"/>
      <c r="H707" s="181"/>
      <c r="I707" s="182"/>
      <c r="J707" s="181"/>
      <c r="K707" s="182"/>
      <c r="M707" s="177" t="s">
        <v>784</v>
      </c>
      <c r="O707" s="177"/>
      <c r="Q707" s="167"/>
    </row>
    <row r="708" spans="1:82">
      <c r="A708" s="175"/>
      <c r="B708" s="176"/>
      <c r="C708" s="225" t="s">
        <v>785</v>
      </c>
      <c r="D708" s="226"/>
      <c r="E708" s="178">
        <v>0.6</v>
      </c>
      <c r="F708" s="179"/>
      <c r="G708" s="180"/>
      <c r="H708" s="181"/>
      <c r="I708" s="182"/>
      <c r="J708" s="181"/>
      <c r="K708" s="182"/>
      <c r="M708" s="177" t="s">
        <v>785</v>
      </c>
      <c r="O708" s="177"/>
      <c r="Q708" s="167"/>
    </row>
    <row r="709" spans="1:82">
      <c r="A709" s="175"/>
      <c r="B709" s="176"/>
      <c r="C709" s="225" t="s">
        <v>786</v>
      </c>
      <c r="D709" s="226"/>
      <c r="E709" s="178">
        <v>1.3</v>
      </c>
      <c r="F709" s="179"/>
      <c r="G709" s="180"/>
      <c r="H709" s="181"/>
      <c r="I709" s="182"/>
      <c r="J709" s="181"/>
      <c r="K709" s="182"/>
      <c r="M709" s="177" t="s">
        <v>786</v>
      </c>
      <c r="O709" s="177"/>
      <c r="Q709" s="167"/>
    </row>
    <row r="710" spans="1:82">
      <c r="A710" s="175"/>
      <c r="B710" s="176"/>
      <c r="C710" s="225" t="s">
        <v>787</v>
      </c>
      <c r="D710" s="226"/>
      <c r="E710" s="178">
        <v>1.6</v>
      </c>
      <c r="F710" s="179"/>
      <c r="G710" s="180"/>
      <c r="H710" s="181"/>
      <c r="I710" s="182"/>
      <c r="J710" s="181"/>
      <c r="K710" s="182"/>
      <c r="M710" s="177" t="s">
        <v>787</v>
      </c>
      <c r="O710" s="177"/>
      <c r="Q710" s="167"/>
    </row>
    <row r="711" spans="1:82">
      <c r="A711" s="168">
        <v>82</v>
      </c>
      <c r="B711" s="169" t="s">
        <v>788</v>
      </c>
      <c r="C711" s="170" t="s">
        <v>789</v>
      </c>
      <c r="D711" s="171" t="s">
        <v>139</v>
      </c>
      <c r="E711" s="172">
        <v>194.005</v>
      </c>
      <c r="F711" s="204"/>
      <c r="G711" s="173">
        <f>E711*F711</f>
        <v>0</v>
      </c>
      <c r="H711" s="174">
        <v>3.2000000000000003E-4</v>
      </c>
      <c r="I711" s="174">
        <f>E711*H711</f>
        <v>6.2081600000000001E-2</v>
      </c>
      <c r="J711" s="174">
        <v>0</v>
      </c>
      <c r="K711" s="174">
        <f>E711*J711</f>
        <v>0</v>
      </c>
      <c r="Q711" s="167">
        <v>2</v>
      </c>
      <c r="AA711" s="144">
        <v>1</v>
      </c>
      <c r="AB711" s="144">
        <v>7</v>
      </c>
      <c r="AC711" s="144">
        <v>7</v>
      </c>
      <c r="BB711" s="144">
        <v>2</v>
      </c>
      <c r="BC711" s="144">
        <f>IF(BB711=1,G711,0)</f>
        <v>0</v>
      </c>
      <c r="BD711" s="144">
        <f>IF(BB711=2,G711,0)</f>
        <v>0</v>
      </c>
      <c r="BE711" s="144">
        <f>IF(BB711=3,G711,0)</f>
        <v>0</v>
      </c>
      <c r="BF711" s="144">
        <f>IF(BB711=4,G711,0)</f>
        <v>0</v>
      </c>
      <c r="BG711" s="144">
        <f>IF(BB711=5,G711,0)</f>
        <v>0</v>
      </c>
      <c r="CA711" s="144">
        <v>1</v>
      </c>
      <c r="CB711" s="144">
        <v>7</v>
      </c>
      <c r="CC711" s="167"/>
      <c r="CD711" s="167"/>
    </row>
    <row r="712" spans="1:82">
      <c r="A712" s="175"/>
      <c r="B712" s="176"/>
      <c r="C712" s="225" t="s">
        <v>790</v>
      </c>
      <c r="D712" s="226"/>
      <c r="E712" s="178">
        <v>8.5</v>
      </c>
      <c r="F712" s="179"/>
      <c r="G712" s="180"/>
      <c r="H712" s="181"/>
      <c r="I712" s="182"/>
      <c r="J712" s="181"/>
      <c r="K712" s="182"/>
      <c r="M712" s="177" t="s">
        <v>790</v>
      </c>
      <c r="O712" s="177"/>
      <c r="Q712" s="167"/>
    </row>
    <row r="713" spans="1:82">
      <c r="A713" s="175"/>
      <c r="B713" s="176"/>
      <c r="C713" s="225" t="s">
        <v>791</v>
      </c>
      <c r="D713" s="226"/>
      <c r="E713" s="178">
        <v>7.08</v>
      </c>
      <c r="F713" s="179"/>
      <c r="G713" s="180"/>
      <c r="H713" s="181"/>
      <c r="I713" s="182"/>
      <c r="J713" s="181"/>
      <c r="K713" s="182"/>
      <c r="M713" s="177" t="s">
        <v>791</v>
      </c>
      <c r="O713" s="177"/>
      <c r="Q713" s="167"/>
    </row>
    <row r="714" spans="1:82">
      <c r="A714" s="175"/>
      <c r="B714" s="176"/>
      <c r="C714" s="225" t="s">
        <v>792</v>
      </c>
      <c r="D714" s="226"/>
      <c r="E714" s="178">
        <v>7.08</v>
      </c>
      <c r="F714" s="179"/>
      <c r="G714" s="180"/>
      <c r="H714" s="181"/>
      <c r="I714" s="182"/>
      <c r="J714" s="181"/>
      <c r="K714" s="182"/>
      <c r="M714" s="177" t="s">
        <v>792</v>
      </c>
      <c r="O714" s="177"/>
      <c r="Q714" s="167"/>
    </row>
    <row r="715" spans="1:82">
      <c r="A715" s="175"/>
      <c r="B715" s="176"/>
      <c r="C715" s="225" t="s">
        <v>793</v>
      </c>
      <c r="D715" s="226"/>
      <c r="E715" s="178">
        <v>8.64</v>
      </c>
      <c r="F715" s="179"/>
      <c r="G715" s="180"/>
      <c r="H715" s="181"/>
      <c r="I715" s="182"/>
      <c r="J715" s="181"/>
      <c r="K715" s="182"/>
      <c r="M715" s="177" t="s">
        <v>793</v>
      </c>
      <c r="O715" s="177"/>
      <c r="Q715" s="167"/>
    </row>
    <row r="716" spans="1:82">
      <c r="A716" s="175"/>
      <c r="B716" s="176"/>
      <c r="C716" s="225" t="s">
        <v>794</v>
      </c>
      <c r="D716" s="226"/>
      <c r="E716" s="178">
        <v>14.68</v>
      </c>
      <c r="F716" s="179"/>
      <c r="G716" s="180"/>
      <c r="H716" s="181"/>
      <c r="I716" s="182"/>
      <c r="J716" s="181"/>
      <c r="K716" s="182"/>
      <c r="M716" s="177" t="s">
        <v>794</v>
      </c>
      <c r="O716" s="177"/>
      <c r="Q716" s="167"/>
    </row>
    <row r="717" spans="1:82">
      <c r="A717" s="175"/>
      <c r="B717" s="176"/>
      <c r="C717" s="225" t="s">
        <v>795</v>
      </c>
      <c r="D717" s="226"/>
      <c r="E717" s="178">
        <v>-0.6</v>
      </c>
      <c r="F717" s="179"/>
      <c r="G717" s="180"/>
      <c r="H717" s="181"/>
      <c r="I717" s="182"/>
      <c r="J717" s="181"/>
      <c r="K717" s="182"/>
      <c r="M717" s="177" t="s">
        <v>795</v>
      </c>
      <c r="O717" s="177"/>
      <c r="Q717" s="167"/>
    </row>
    <row r="718" spans="1:82">
      <c r="A718" s="175"/>
      <c r="B718" s="176"/>
      <c r="C718" s="225" t="s">
        <v>796</v>
      </c>
      <c r="D718" s="226"/>
      <c r="E718" s="178">
        <v>14.41</v>
      </c>
      <c r="F718" s="179"/>
      <c r="G718" s="180"/>
      <c r="H718" s="181"/>
      <c r="I718" s="182"/>
      <c r="J718" s="181"/>
      <c r="K718" s="182"/>
      <c r="M718" s="177" t="s">
        <v>796</v>
      </c>
      <c r="O718" s="177"/>
      <c r="Q718" s="167"/>
    </row>
    <row r="719" spans="1:82">
      <c r="A719" s="175"/>
      <c r="B719" s="176"/>
      <c r="C719" s="225" t="s">
        <v>797</v>
      </c>
      <c r="D719" s="226"/>
      <c r="E719" s="178">
        <v>-1.3</v>
      </c>
      <c r="F719" s="179"/>
      <c r="G719" s="180"/>
      <c r="H719" s="181"/>
      <c r="I719" s="182"/>
      <c r="J719" s="181"/>
      <c r="K719" s="182"/>
      <c r="M719" s="177" t="s">
        <v>797</v>
      </c>
      <c r="O719" s="177"/>
      <c r="Q719" s="167"/>
    </row>
    <row r="720" spans="1:82">
      <c r="A720" s="175"/>
      <c r="B720" s="176"/>
      <c r="C720" s="225" t="s">
        <v>798</v>
      </c>
      <c r="D720" s="226"/>
      <c r="E720" s="178">
        <v>9.18</v>
      </c>
      <c r="F720" s="179"/>
      <c r="G720" s="180"/>
      <c r="H720" s="181"/>
      <c r="I720" s="182"/>
      <c r="J720" s="181"/>
      <c r="K720" s="182"/>
      <c r="M720" s="177" t="s">
        <v>798</v>
      </c>
      <c r="O720" s="177"/>
      <c r="Q720" s="167"/>
    </row>
    <row r="721" spans="1:82">
      <c r="A721" s="175"/>
      <c r="B721" s="176"/>
      <c r="C721" s="225" t="s">
        <v>799</v>
      </c>
      <c r="D721" s="226"/>
      <c r="E721" s="178">
        <v>45.77</v>
      </c>
      <c r="F721" s="179"/>
      <c r="G721" s="180"/>
      <c r="H721" s="181"/>
      <c r="I721" s="182"/>
      <c r="J721" s="181"/>
      <c r="K721" s="182"/>
      <c r="M721" s="177" t="s">
        <v>799</v>
      </c>
      <c r="O721" s="177"/>
      <c r="Q721" s="167"/>
    </row>
    <row r="722" spans="1:82">
      <c r="A722" s="175"/>
      <c r="B722" s="176"/>
      <c r="C722" s="225" t="s">
        <v>800</v>
      </c>
      <c r="D722" s="226"/>
      <c r="E722" s="178">
        <v>-12.64</v>
      </c>
      <c r="F722" s="179"/>
      <c r="G722" s="180"/>
      <c r="H722" s="181"/>
      <c r="I722" s="182"/>
      <c r="J722" s="181"/>
      <c r="K722" s="182"/>
      <c r="M722" s="177" t="s">
        <v>800</v>
      </c>
      <c r="O722" s="177"/>
      <c r="Q722" s="167"/>
    </row>
    <row r="723" spans="1:82">
      <c r="A723" s="175"/>
      <c r="B723" s="176"/>
      <c r="C723" s="225" t="s">
        <v>801</v>
      </c>
      <c r="D723" s="226"/>
      <c r="E723" s="178">
        <v>9.19</v>
      </c>
      <c r="F723" s="179"/>
      <c r="G723" s="180"/>
      <c r="H723" s="181"/>
      <c r="I723" s="182"/>
      <c r="J723" s="181"/>
      <c r="K723" s="182"/>
      <c r="M723" s="177" t="s">
        <v>801</v>
      </c>
      <c r="O723" s="177"/>
      <c r="Q723" s="167"/>
    </row>
    <row r="724" spans="1:82">
      <c r="A724" s="175"/>
      <c r="B724" s="176"/>
      <c r="C724" s="225" t="s">
        <v>802</v>
      </c>
      <c r="D724" s="226"/>
      <c r="E724" s="178">
        <v>1.8</v>
      </c>
      <c r="F724" s="179"/>
      <c r="G724" s="180"/>
      <c r="H724" s="181"/>
      <c r="I724" s="182"/>
      <c r="J724" s="181"/>
      <c r="K724" s="182"/>
      <c r="M724" s="177" t="s">
        <v>802</v>
      </c>
      <c r="O724" s="177"/>
      <c r="Q724" s="167"/>
    </row>
    <row r="725" spans="1:82">
      <c r="A725" s="175"/>
      <c r="B725" s="176"/>
      <c r="C725" s="225" t="s">
        <v>803</v>
      </c>
      <c r="D725" s="226"/>
      <c r="E725" s="178">
        <v>18.52</v>
      </c>
      <c r="F725" s="179"/>
      <c r="G725" s="180"/>
      <c r="H725" s="181"/>
      <c r="I725" s="182"/>
      <c r="J725" s="181"/>
      <c r="K725" s="182"/>
      <c r="M725" s="177" t="s">
        <v>803</v>
      </c>
      <c r="O725" s="177"/>
      <c r="Q725" s="167"/>
    </row>
    <row r="726" spans="1:82">
      <c r="A726" s="175"/>
      <c r="B726" s="176"/>
      <c r="C726" s="225" t="s">
        <v>804</v>
      </c>
      <c r="D726" s="226"/>
      <c r="E726" s="178">
        <v>0.55000000000000004</v>
      </c>
      <c r="F726" s="179"/>
      <c r="G726" s="180"/>
      <c r="H726" s="181"/>
      <c r="I726" s="182"/>
      <c r="J726" s="181"/>
      <c r="K726" s="182"/>
      <c r="M726" s="177" t="s">
        <v>804</v>
      </c>
      <c r="O726" s="177"/>
      <c r="Q726" s="167"/>
    </row>
    <row r="727" spans="1:82">
      <c r="A727" s="175"/>
      <c r="B727" s="176"/>
      <c r="C727" s="225" t="s">
        <v>805</v>
      </c>
      <c r="D727" s="226"/>
      <c r="E727" s="178">
        <v>-3.2</v>
      </c>
      <c r="F727" s="179"/>
      <c r="G727" s="180"/>
      <c r="H727" s="181"/>
      <c r="I727" s="182"/>
      <c r="J727" s="181"/>
      <c r="K727" s="182"/>
      <c r="M727" s="177" t="s">
        <v>805</v>
      </c>
      <c r="O727" s="177"/>
      <c r="Q727" s="167"/>
    </row>
    <row r="728" spans="1:82">
      <c r="A728" s="175"/>
      <c r="B728" s="176"/>
      <c r="C728" s="225" t="s">
        <v>806</v>
      </c>
      <c r="D728" s="226"/>
      <c r="E728" s="178">
        <v>51.52</v>
      </c>
      <c r="F728" s="179"/>
      <c r="G728" s="180"/>
      <c r="H728" s="181"/>
      <c r="I728" s="182"/>
      <c r="J728" s="181"/>
      <c r="K728" s="182"/>
      <c r="M728" s="177" t="s">
        <v>806</v>
      </c>
      <c r="O728" s="177"/>
      <c r="Q728" s="167"/>
    </row>
    <row r="729" spans="1:82">
      <c r="A729" s="175"/>
      <c r="B729" s="176"/>
      <c r="C729" s="225" t="s">
        <v>807</v>
      </c>
      <c r="D729" s="226"/>
      <c r="E729" s="178">
        <v>-8.8000000000000007</v>
      </c>
      <c r="F729" s="179"/>
      <c r="G729" s="180"/>
      <c r="H729" s="181"/>
      <c r="I729" s="182"/>
      <c r="J729" s="181"/>
      <c r="K729" s="182"/>
      <c r="M729" s="177" t="s">
        <v>807</v>
      </c>
      <c r="O729" s="177"/>
      <c r="Q729" s="167"/>
    </row>
    <row r="730" spans="1:82">
      <c r="A730" s="175"/>
      <c r="B730" s="176"/>
      <c r="C730" s="225" t="s">
        <v>808</v>
      </c>
      <c r="D730" s="226"/>
      <c r="E730" s="178">
        <v>17.82</v>
      </c>
      <c r="F730" s="179"/>
      <c r="G730" s="180"/>
      <c r="H730" s="181"/>
      <c r="I730" s="182"/>
      <c r="J730" s="181"/>
      <c r="K730" s="182"/>
      <c r="M730" s="177" t="s">
        <v>808</v>
      </c>
      <c r="O730" s="177"/>
      <c r="Q730" s="167"/>
    </row>
    <row r="731" spans="1:82">
      <c r="A731" s="175"/>
      <c r="B731" s="176"/>
      <c r="C731" s="225" t="s">
        <v>809</v>
      </c>
      <c r="D731" s="226"/>
      <c r="E731" s="178">
        <v>-4.8</v>
      </c>
      <c r="F731" s="179"/>
      <c r="G731" s="180"/>
      <c r="H731" s="181"/>
      <c r="I731" s="182"/>
      <c r="J731" s="181"/>
      <c r="K731" s="182"/>
      <c r="M731" s="177" t="s">
        <v>809</v>
      </c>
      <c r="O731" s="177"/>
      <c r="Q731" s="167"/>
    </row>
    <row r="732" spans="1:82">
      <c r="A732" s="175"/>
      <c r="B732" s="176"/>
      <c r="C732" s="225" t="s">
        <v>810</v>
      </c>
      <c r="D732" s="226"/>
      <c r="E732" s="178">
        <v>3.45</v>
      </c>
      <c r="F732" s="179"/>
      <c r="G732" s="180"/>
      <c r="H732" s="181"/>
      <c r="I732" s="182"/>
      <c r="J732" s="181"/>
      <c r="K732" s="182"/>
      <c r="M732" s="177" t="s">
        <v>810</v>
      </c>
      <c r="O732" s="177"/>
      <c r="Q732" s="167"/>
    </row>
    <row r="733" spans="1:82">
      <c r="A733" s="175"/>
      <c r="B733" s="176"/>
      <c r="C733" s="225" t="s">
        <v>811</v>
      </c>
      <c r="D733" s="226"/>
      <c r="E733" s="178">
        <v>7.02</v>
      </c>
      <c r="F733" s="179"/>
      <c r="G733" s="180"/>
      <c r="H733" s="181"/>
      <c r="I733" s="182"/>
      <c r="J733" s="181"/>
      <c r="K733" s="182"/>
      <c r="M733" s="177" t="s">
        <v>811</v>
      </c>
      <c r="O733" s="177"/>
      <c r="Q733" s="167"/>
    </row>
    <row r="734" spans="1:82">
      <c r="A734" s="175"/>
      <c r="B734" s="176"/>
      <c r="C734" s="225" t="s">
        <v>812</v>
      </c>
      <c r="D734" s="226"/>
      <c r="E734" s="178">
        <v>0.73499999999999999</v>
      </c>
      <c r="F734" s="179"/>
      <c r="G734" s="180"/>
      <c r="H734" s="181"/>
      <c r="I734" s="182"/>
      <c r="J734" s="181"/>
      <c r="K734" s="182"/>
      <c r="M734" s="177" t="s">
        <v>812</v>
      </c>
      <c r="O734" s="177"/>
      <c r="Q734" s="167"/>
    </row>
    <row r="735" spans="1:82">
      <c r="A735" s="175"/>
      <c r="B735" s="176"/>
      <c r="C735" s="225" t="s">
        <v>813</v>
      </c>
      <c r="D735" s="226"/>
      <c r="E735" s="178">
        <v>-0.6</v>
      </c>
      <c r="F735" s="179"/>
      <c r="G735" s="180"/>
      <c r="H735" s="181"/>
      <c r="I735" s="182"/>
      <c r="J735" s="181"/>
      <c r="K735" s="182"/>
      <c r="M735" s="177" t="s">
        <v>813</v>
      </c>
      <c r="O735" s="177"/>
      <c r="Q735" s="167"/>
    </row>
    <row r="736" spans="1:82">
      <c r="A736" s="168">
        <v>83</v>
      </c>
      <c r="B736" s="169" t="s">
        <v>814</v>
      </c>
      <c r="C736" s="170" t="s">
        <v>815</v>
      </c>
      <c r="D736" s="171" t="s">
        <v>139</v>
      </c>
      <c r="E736" s="172">
        <v>194</v>
      </c>
      <c r="F736" s="204"/>
      <c r="G736" s="173">
        <f>E736*F736</f>
        <v>0</v>
      </c>
      <c r="H736" s="174">
        <v>0</v>
      </c>
      <c r="I736" s="174">
        <f>E736*H736</f>
        <v>0</v>
      </c>
      <c r="J736" s="174">
        <v>0</v>
      </c>
      <c r="K736" s="174">
        <f>E736*J736</f>
        <v>0</v>
      </c>
      <c r="Q736" s="167">
        <v>2</v>
      </c>
      <c r="AA736" s="144">
        <v>1</v>
      </c>
      <c r="AB736" s="144">
        <v>7</v>
      </c>
      <c r="AC736" s="144">
        <v>7</v>
      </c>
      <c r="BB736" s="144">
        <v>2</v>
      </c>
      <c r="BC736" s="144">
        <f>IF(BB736=1,G736,0)</f>
        <v>0</v>
      </c>
      <c r="BD736" s="144">
        <f>IF(BB736=2,G736,0)</f>
        <v>0</v>
      </c>
      <c r="BE736" s="144">
        <f>IF(BB736=3,G736,0)</f>
        <v>0</v>
      </c>
      <c r="BF736" s="144">
        <f>IF(BB736=4,G736,0)</f>
        <v>0</v>
      </c>
      <c r="BG736" s="144">
        <f>IF(BB736=5,G736,0)</f>
        <v>0</v>
      </c>
      <c r="CA736" s="144">
        <v>1</v>
      </c>
      <c r="CB736" s="144">
        <v>7</v>
      </c>
      <c r="CC736" s="167"/>
      <c r="CD736" s="167"/>
    </row>
    <row r="737" spans="1:82" ht="22.5">
      <c r="A737" s="168">
        <v>84</v>
      </c>
      <c r="B737" s="169" t="s">
        <v>816</v>
      </c>
      <c r="C737" s="170" t="s">
        <v>817</v>
      </c>
      <c r="D737" s="171" t="s">
        <v>98</v>
      </c>
      <c r="E737" s="172">
        <v>14.422499999999999</v>
      </c>
      <c r="F737" s="204"/>
      <c r="G737" s="173">
        <f>E737*F737</f>
        <v>0</v>
      </c>
      <c r="H737" s="174">
        <v>0</v>
      </c>
      <c r="I737" s="174">
        <f>E737*H737</f>
        <v>0</v>
      </c>
      <c r="J737" s="174">
        <v>0</v>
      </c>
      <c r="K737" s="174">
        <f>E737*J737</f>
        <v>0</v>
      </c>
      <c r="Q737" s="167">
        <v>2</v>
      </c>
      <c r="AA737" s="144">
        <v>1</v>
      </c>
      <c r="AB737" s="144">
        <v>7</v>
      </c>
      <c r="AC737" s="144">
        <v>7</v>
      </c>
      <c r="BB737" s="144">
        <v>2</v>
      </c>
      <c r="BC737" s="144">
        <f>IF(BB737=1,G737,0)</f>
        <v>0</v>
      </c>
      <c r="BD737" s="144">
        <f>IF(BB737=2,G737,0)</f>
        <v>0</v>
      </c>
      <c r="BE737" s="144">
        <f>IF(BB737=3,G737,0)</f>
        <v>0</v>
      </c>
      <c r="BF737" s="144">
        <f>IF(BB737=4,G737,0)</f>
        <v>0</v>
      </c>
      <c r="BG737" s="144">
        <f>IF(BB737=5,G737,0)</f>
        <v>0</v>
      </c>
      <c r="CA737" s="144">
        <v>1</v>
      </c>
      <c r="CB737" s="144">
        <v>7</v>
      </c>
      <c r="CC737" s="167"/>
      <c r="CD737" s="167"/>
    </row>
    <row r="738" spans="1:82">
      <c r="A738" s="175"/>
      <c r="B738" s="176"/>
      <c r="C738" s="225" t="s">
        <v>818</v>
      </c>
      <c r="D738" s="226"/>
      <c r="E738" s="178">
        <v>0</v>
      </c>
      <c r="F738" s="179"/>
      <c r="G738" s="180"/>
      <c r="H738" s="181"/>
      <c r="I738" s="182"/>
      <c r="J738" s="181"/>
      <c r="K738" s="182"/>
      <c r="M738" s="177" t="s">
        <v>818</v>
      </c>
      <c r="O738" s="177"/>
      <c r="Q738" s="167"/>
    </row>
    <row r="739" spans="1:82">
      <c r="A739" s="175"/>
      <c r="B739" s="176"/>
      <c r="C739" s="225" t="s">
        <v>819</v>
      </c>
      <c r="D739" s="226"/>
      <c r="E739" s="178">
        <v>0.99</v>
      </c>
      <c r="F739" s="179"/>
      <c r="G739" s="180"/>
      <c r="H739" s="181"/>
      <c r="I739" s="182"/>
      <c r="J739" s="181"/>
      <c r="K739" s="182"/>
      <c r="M739" s="177" t="s">
        <v>819</v>
      </c>
      <c r="O739" s="177"/>
      <c r="Q739" s="167"/>
    </row>
    <row r="740" spans="1:82">
      <c r="A740" s="175"/>
      <c r="B740" s="176"/>
      <c r="C740" s="225" t="s">
        <v>820</v>
      </c>
      <c r="D740" s="226"/>
      <c r="E740" s="178">
        <v>1.0925</v>
      </c>
      <c r="F740" s="179"/>
      <c r="G740" s="180"/>
      <c r="H740" s="181"/>
      <c r="I740" s="182"/>
      <c r="J740" s="181"/>
      <c r="K740" s="182"/>
      <c r="M740" s="177" t="s">
        <v>820</v>
      </c>
      <c r="O740" s="177"/>
      <c r="Q740" s="167"/>
    </row>
    <row r="741" spans="1:82">
      <c r="A741" s="175"/>
      <c r="B741" s="176"/>
      <c r="C741" s="225" t="s">
        <v>821</v>
      </c>
      <c r="D741" s="226"/>
      <c r="E741" s="178">
        <v>6.17</v>
      </c>
      <c r="F741" s="179"/>
      <c r="G741" s="180"/>
      <c r="H741" s="181"/>
      <c r="I741" s="182"/>
      <c r="J741" s="181"/>
      <c r="K741" s="182"/>
      <c r="M741" s="177" t="s">
        <v>821</v>
      </c>
      <c r="O741" s="177"/>
      <c r="Q741" s="167"/>
    </row>
    <row r="742" spans="1:82">
      <c r="A742" s="175"/>
      <c r="B742" s="176"/>
      <c r="C742" s="225" t="s">
        <v>465</v>
      </c>
      <c r="D742" s="226"/>
      <c r="E742" s="178">
        <v>6.17</v>
      </c>
      <c r="F742" s="179"/>
      <c r="G742" s="180"/>
      <c r="H742" s="181"/>
      <c r="I742" s="182"/>
      <c r="J742" s="181"/>
      <c r="K742" s="182"/>
      <c r="M742" s="177" t="s">
        <v>465</v>
      </c>
      <c r="O742" s="177"/>
      <c r="Q742" s="167"/>
    </row>
    <row r="743" spans="1:82" ht="22.5">
      <c r="A743" s="168">
        <v>85</v>
      </c>
      <c r="B743" s="169" t="s">
        <v>822</v>
      </c>
      <c r="C743" s="170" t="s">
        <v>823</v>
      </c>
      <c r="D743" s="171" t="s">
        <v>98</v>
      </c>
      <c r="E743" s="172">
        <v>238.86</v>
      </c>
      <c r="F743" s="204"/>
      <c r="G743" s="173">
        <f>E743*F743</f>
        <v>0</v>
      </c>
      <c r="H743" s="174">
        <v>0</v>
      </c>
      <c r="I743" s="174">
        <f>E743*H743</f>
        <v>0</v>
      </c>
      <c r="J743" s="174">
        <v>0</v>
      </c>
      <c r="K743" s="174">
        <f>E743*J743</f>
        <v>0</v>
      </c>
      <c r="Q743" s="167">
        <v>2</v>
      </c>
      <c r="AA743" s="144">
        <v>1</v>
      </c>
      <c r="AB743" s="144">
        <v>7</v>
      </c>
      <c r="AC743" s="144">
        <v>7</v>
      </c>
      <c r="BB743" s="144">
        <v>2</v>
      </c>
      <c r="BC743" s="144">
        <f>IF(BB743=1,G743,0)</f>
        <v>0</v>
      </c>
      <c r="BD743" s="144">
        <f>IF(BB743=2,G743,0)</f>
        <v>0</v>
      </c>
      <c r="BE743" s="144">
        <f>IF(BB743=3,G743,0)</f>
        <v>0</v>
      </c>
      <c r="BF743" s="144">
        <f>IF(BB743=4,G743,0)</f>
        <v>0</v>
      </c>
      <c r="BG743" s="144">
        <f>IF(BB743=5,G743,0)</f>
        <v>0</v>
      </c>
      <c r="CA743" s="144">
        <v>1</v>
      </c>
      <c r="CB743" s="144">
        <v>7</v>
      </c>
      <c r="CC743" s="167"/>
      <c r="CD743" s="167"/>
    </row>
    <row r="744" spans="1:82">
      <c r="A744" s="175"/>
      <c r="B744" s="176"/>
      <c r="C744" s="225" t="s">
        <v>756</v>
      </c>
      <c r="D744" s="226"/>
      <c r="E744" s="178">
        <v>0</v>
      </c>
      <c r="F744" s="179"/>
      <c r="G744" s="180"/>
      <c r="H744" s="181"/>
      <c r="I744" s="182"/>
      <c r="J744" s="181"/>
      <c r="K744" s="182"/>
      <c r="M744" s="177" t="s">
        <v>756</v>
      </c>
      <c r="O744" s="177"/>
      <c r="Q744" s="167"/>
    </row>
    <row r="745" spans="1:82">
      <c r="A745" s="175"/>
      <c r="B745" s="176"/>
      <c r="C745" s="225" t="s">
        <v>757</v>
      </c>
      <c r="D745" s="226"/>
      <c r="E745" s="178">
        <v>14.68</v>
      </c>
      <c r="F745" s="179"/>
      <c r="G745" s="180"/>
      <c r="H745" s="181"/>
      <c r="I745" s="182"/>
      <c r="J745" s="181"/>
      <c r="K745" s="182"/>
      <c r="M745" s="177" t="s">
        <v>757</v>
      </c>
      <c r="O745" s="177"/>
      <c r="Q745" s="167"/>
    </row>
    <row r="746" spans="1:82">
      <c r="A746" s="175"/>
      <c r="B746" s="176"/>
      <c r="C746" s="225" t="s">
        <v>758</v>
      </c>
      <c r="D746" s="226"/>
      <c r="E746" s="178">
        <v>67.790000000000006</v>
      </c>
      <c r="F746" s="179"/>
      <c r="G746" s="180"/>
      <c r="H746" s="181"/>
      <c r="I746" s="182"/>
      <c r="J746" s="181"/>
      <c r="K746" s="182"/>
      <c r="M746" s="177" t="s">
        <v>758</v>
      </c>
      <c r="O746" s="177"/>
      <c r="Q746" s="167"/>
    </row>
    <row r="747" spans="1:82">
      <c r="A747" s="175"/>
      <c r="B747" s="176"/>
      <c r="C747" s="225" t="s">
        <v>759</v>
      </c>
      <c r="D747" s="226"/>
      <c r="E747" s="178">
        <v>6.79</v>
      </c>
      <c r="F747" s="179"/>
      <c r="G747" s="180"/>
      <c r="H747" s="181"/>
      <c r="I747" s="182"/>
      <c r="J747" s="181"/>
      <c r="K747" s="182"/>
      <c r="M747" s="177" t="s">
        <v>759</v>
      </c>
      <c r="O747" s="177"/>
      <c r="Q747" s="167"/>
    </row>
    <row r="748" spans="1:82">
      <c r="A748" s="175"/>
      <c r="B748" s="176"/>
      <c r="C748" s="225" t="s">
        <v>760</v>
      </c>
      <c r="D748" s="226"/>
      <c r="E748" s="178">
        <v>13.25</v>
      </c>
      <c r="F748" s="179"/>
      <c r="G748" s="180"/>
      <c r="H748" s="181"/>
      <c r="I748" s="182"/>
      <c r="J748" s="181"/>
      <c r="K748" s="182"/>
      <c r="M748" s="177" t="s">
        <v>760</v>
      </c>
      <c r="O748" s="177"/>
      <c r="Q748" s="167"/>
    </row>
    <row r="749" spans="1:82">
      <c r="A749" s="175"/>
      <c r="B749" s="176"/>
      <c r="C749" s="225" t="s">
        <v>761</v>
      </c>
      <c r="D749" s="226"/>
      <c r="E749" s="178">
        <v>68.7</v>
      </c>
      <c r="F749" s="179"/>
      <c r="G749" s="180"/>
      <c r="H749" s="181"/>
      <c r="I749" s="182"/>
      <c r="J749" s="181"/>
      <c r="K749" s="182"/>
      <c r="M749" s="177" t="s">
        <v>761</v>
      </c>
      <c r="O749" s="177"/>
      <c r="Q749" s="167"/>
    </row>
    <row r="750" spans="1:82">
      <c r="A750" s="175"/>
      <c r="B750" s="176"/>
      <c r="C750" s="225" t="s">
        <v>762</v>
      </c>
      <c r="D750" s="226"/>
      <c r="E750" s="178">
        <v>19.61</v>
      </c>
      <c r="F750" s="179"/>
      <c r="G750" s="180"/>
      <c r="H750" s="181"/>
      <c r="I750" s="182"/>
      <c r="J750" s="181"/>
      <c r="K750" s="182"/>
      <c r="M750" s="177" t="s">
        <v>762</v>
      </c>
      <c r="O750" s="177"/>
      <c r="Q750" s="167"/>
    </row>
    <row r="751" spans="1:82">
      <c r="A751" s="175"/>
      <c r="B751" s="176"/>
      <c r="C751" s="225" t="s">
        <v>763</v>
      </c>
      <c r="D751" s="226"/>
      <c r="E751" s="178">
        <v>32.520000000000003</v>
      </c>
      <c r="F751" s="179"/>
      <c r="G751" s="180"/>
      <c r="H751" s="181"/>
      <c r="I751" s="182"/>
      <c r="J751" s="181"/>
      <c r="K751" s="182"/>
      <c r="M751" s="177" t="s">
        <v>763</v>
      </c>
      <c r="O751" s="177"/>
      <c r="Q751" s="167"/>
    </row>
    <row r="752" spans="1:82">
      <c r="A752" s="175"/>
      <c r="B752" s="176"/>
      <c r="C752" s="225" t="s">
        <v>764</v>
      </c>
      <c r="D752" s="226"/>
      <c r="E752" s="178">
        <v>29.94</v>
      </c>
      <c r="F752" s="179"/>
      <c r="G752" s="180"/>
      <c r="H752" s="181"/>
      <c r="I752" s="182"/>
      <c r="J752" s="181"/>
      <c r="K752" s="182"/>
      <c r="M752" s="177" t="s">
        <v>764</v>
      </c>
      <c r="O752" s="177"/>
      <c r="Q752" s="167"/>
    </row>
    <row r="753" spans="1:82">
      <c r="A753" s="175"/>
      <c r="B753" s="176"/>
      <c r="C753" s="225" t="s">
        <v>824</v>
      </c>
      <c r="D753" s="226"/>
      <c r="E753" s="178">
        <v>0</v>
      </c>
      <c r="F753" s="179"/>
      <c r="G753" s="180"/>
      <c r="H753" s="181"/>
      <c r="I753" s="182"/>
      <c r="J753" s="181"/>
      <c r="K753" s="182"/>
      <c r="M753" s="177" t="s">
        <v>824</v>
      </c>
      <c r="O753" s="177"/>
      <c r="Q753" s="167"/>
    </row>
    <row r="754" spans="1:82">
      <c r="A754" s="175"/>
      <c r="B754" s="176"/>
      <c r="C754" s="225" t="s">
        <v>825</v>
      </c>
      <c r="D754" s="226"/>
      <c r="E754" s="178">
        <v>-14.42</v>
      </c>
      <c r="F754" s="179"/>
      <c r="G754" s="180"/>
      <c r="H754" s="181"/>
      <c r="I754" s="182"/>
      <c r="J754" s="181"/>
      <c r="K754" s="182"/>
      <c r="M754" s="177" t="s">
        <v>825</v>
      </c>
      <c r="O754" s="177"/>
      <c r="Q754" s="167"/>
    </row>
    <row r="755" spans="1:82">
      <c r="A755" s="168">
        <v>86</v>
      </c>
      <c r="B755" s="169" t="s">
        <v>826</v>
      </c>
      <c r="C755" s="170" t="s">
        <v>827</v>
      </c>
      <c r="D755" s="171" t="s">
        <v>139</v>
      </c>
      <c r="E755" s="172">
        <v>16.170000000000002</v>
      </c>
      <c r="F755" s="204"/>
      <c r="G755" s="173">
        <f>E755*F755</f>
        <v>0</v>
      </c>
      <c r="H755" s="174">
        <v>0</v>
      </c>
      <c r="I755" s="174">
        <f>E755*H755</f>
        <v>0</v>
      </c>
      <c r="J755" s="174">
        <v>0</v>
      </c>
      <c r="K755" s="174">
        <f>E755*J755</f>
        <v>0</v>
      </c>
      <c r="Q755" s="167">
        <v>2</v>
      </c>
      <c r="AA755" s="144">
        <v>12</v>
      </c>
      <c r="AB755" s="144">
        <v>0</v>
      </c>
      <c r="AC755" s="144">
        <v>82</v>
      </c>
      <c r="BB755" s="144">
        <v>2</v>
      </c>
      <c r="BC755" s="144">
        <f>IF(BB755=1,G755,0)</f>
        <v>0</v>
      </c>
      <c r="BD755" s="144">
        <f>IF(BB755=2,G755,0)</f>
        <v>0</v>
      </c>
      <c r="BE755" s="144">
        <f>IF(BB755=3,G755,0)</f>
        <v>0</v>
      </c>
      <c r="BF755" s="144">
        <f>IF(BB755=4,G755,0)</f>
        <v>0</v>
      </c>
      <c r="BG755" s="144">
        <f>IF(BB755=5,G755,0)</f>
        <v>0</v>
      </c>
      <c r="CA755" s="144">
        <v>12</v>
      </c>
      <c r="CB755" s="144">
        <v>0</v>
      </c>
      <c r="CC755" s="167"/>
      <c r="CD755" s="167"/>
    </row>
    <row r="756" spans="1:82">
      <c r="A756" s="175"/>
      <c r="B756" s="176"/>
      <c r="C756" s="225" t="s">
        <v>828</v>
      </c>
      <c r="D756" s="226"/>
      <c r="E756" s="178">
        <v>16.170000000000002</v>
      </c>
      <c r="F756" s="179"/>
      <c r="G756" s="180"/>
      <c r="H756" s="181"/>
      <c r="I756" s="182"/>
      <c r="J756" s="181"/>
      <c r="K756" s="182"/>
      <c r="M756" s="177" t="s">
        <v>828</v>
      </c>
      <c r="O756" s="177"/>
      <c r="Q756" s="167"/>
    </row>
    <row r="757" spans="1:82" ht="22.5">
      <c r="A757" s="168">
        <v>87</v>
      </c>
      <c r="B757" s="169" t="s">
        <v>829</v>
      </c>
      <c r="C757" s="170" t="s">
        <v>830</v>
      </c>
      <c r="D757" s="171" t="s">
        <v>139</v>
      </c>
      <c r="E757" s="172">
        <v>23.045000000000002</v>
      </c>
      <c r="F757" s="204"/>
      <c r="G757" s="173">
        <f>E757*F757</f>
        <v>0</v>
      </c>
      <c r="H757" s="174">
        <v>2.2000000000000001E-4</v>
      </c>
      <c r="I757" s="174">
        <f>E757*H757</f>
        <v>5.0699000000000004E-3</v>
      </c>
      <c r="J757" s="174">
        <v>0</v>
      </c>
      <c r="K757" s="174">
        <f>E757*J757</f>
        <v>0</v>
      </c>
      <c r="Q757" s="167">
        <v>2</v>
      </c>
      <c r="AA757" s="144">
        <v>12</v>
      </c>
      <c r="AB757" s="144">
        <v>0</v>
      </c>
      <c r="AC757" s="144">
        <v>81</v>
      </c>
      <c r="BB757" s="144">
        <v>2</v>
      </c>
      <c r="BC757" s="144">
        <f>IF(BB757=1,G757,0)</f>
        <v>0</v>
      </c>
      <c r="BD757" s="144">
        <f>IF(BB757=2,G757,0)</f>
        <v>0</v>
      </c>
      <c r="BE757" s="144">
        <f>IF(BB757=3,G757,0)</f>
        <v>0</v>
      </c>
      <c r="BF757" s="144">
        <f>IF(BB757=4,G757,0)</f>
        <v>0</v>
      </c>
      <c r="BG757" s="144">
        <f>IF(BB757=5,G757,0)</f>
        <v>0</v>
      </c>
      <c r="CA757" s="144">
        <v>12</v>
      </c>
      <c r="CB757" s="144">
        <v>0</v>
      </c>
      <c r="CC757" s="167"/>
      <c r="CD757" s="167"/>
    </row>
    <row r="758" spans="1:82">
      <c r="A758" s="175"/>
      <c r="B758" s="176"/>
      <c r="C758" s="225" t="s">
        <v>831</v>
      </c>
      <c r="D758" s="226"/>
      <c r="E758" s="178">
        <v>23.045000000000002</v>
      </c>
      <c r="F758" s="179"/>
      <c r="G758" s="180"/>
      <c r="H758" s="181"/>
      <c r="I758" s="182"/>
      <c r="J758" s="181"/>
      <c r="K758" s="182"/>
      <c r="M758" s="177" t="s">
        <v>831</v>
      </c>
      <c r="O758" s="177"/>
      <c r="Q758" s="167"/>
    </row>
    <row r="759" spans="1:82">
      <c r="A759" s="168">
        <v>88</v>
      </c>
      <c r="B759" s="169" t="s">
        <v>832</v>
      </c>
      <c r="C759" s="170" t="s">
        <v>833</v>
      </c>
      <c r="D759" s="171" t="s">
        <v>98</v>
      </c>
      <c r="E759" s="172">
        <v>15.143599999999999</v>
      </c>
      <c r="F759" s="204"/>
      <c r="G759" s="173">
        <f>E759*F759</f>
        <v>0</v>
      </c>
      <c r="H759" s="174">
        <v>1.9199999999999998E-2</v>
      </c>
      <c r="I759" s="174">
        <f>E759*H759</f>
        <v>0.29075711999999998</v>
      </c>
      <c r="J759" s="174">
        <v>0</v>
      </c>
      <c r="K759" s="174">
        <f>E759*J759</f>
        <v>0</v>
      </c>
      <c r="Q759" s="167">
        <v>2</v>
      </c>
      <c r="AA759" s="144">
        <v>12</v>
      </c>
      <c r="AB759" s="144">
        <v>0</v>
      </c>
      <c r="AC759" s="144">
        <v>74</v>
      </c>
      <c r="BB759" s="144">
        <v>2</v>
      </c>
      <c r="BC759" s="144">
        <f>IF(BB759=1,G759,0)</f>
        <v>0</v>
      </c>
      <c r="BD759" s="144">
        <f>IF(BB759=2,G759,0)</f>
        <v>0</v>
      </c>
      <c r="BE759" s="144">
        <f>IF(BB759=3,G759,0)</f>
        <v>0</v>
      </c>
      <c r="BF759" s="144">
        <f>IF(BB759=4,G759,0)</f>
        <v>0</v>
      </c>
      <c r="BG759" s="144">
        <f>IF(BB759=5,G759,0)</f>
        <v>0</v>
      </c>
      <c r="CA759" s="144">
        <v>12</v>
      </c>
      <c r="CB759" s="144">
        <v>0</v>
      </c>
      <c r="CC759" s="167"/>
      <c r="CD759" s="167"/>
    </row>
    <row r="760" spans="1:82">
      <c r="A760" s="175"/>
      <c r="B760" s="176"/>
      <c r="C760" s="225" t="s">
        <v>818</v>
      </c>
      <c r="D760" s="226"/>
      <c r="E760" s="178">
        <v>0</v>
      </c>
      <c r="F760" s="179"/>
      <c r="G760" s="180"/>
      <c r="H760" s="181"/>
      <c r="I760" s="182"/>
      <c r="J760" s="181"/>
      <c r="K760" s="182"/>
      <c r="M760" s="177" t="s">
        <v>818</v>
      </c>
      <c r="O760" s="177"/>
      <c r="Q760" s="167"/>
    </row>
    <row r="761" spans="1:82">
      <c r="A761" s="175"/>
      <c r="B761" s="176"/>
      <c r="C761" s="225" t="s">
        <v>834</v>
      </c>
      <c r="D761" s="226"/>
      <c r="E761" s="178">
        <v>1.0395000000000001</v>
      </c>
      <c r="F761" s="179"/>
      <c r="G761" s="180"/>
      <c r="H761" s="181"/>
      <c r="I761" s="182"/>
      <c r="J761" s="181"/>
      <c r="K761" s="182"/>
      <c r="M761" s="177" t="s">
        <v>834</v>
      </c>
      <c r="O761" s="177"/>
      <c r="Q761" s="167"/>
    </row>
    <row r="762" spans="1:82">
      <c r="A762" s="175"/>
      <c r="B762" s="176"/>
      <c r="C762" s="225" t="s">
        <v>835</v>
      </c>
      <c r="D762" s="226"/>
      <c r="E762" s="178">
        <v>1.1471</v>
      </c>
      <c r="F762" s="179"/>
      <c r="G762" s="180"/>
      <c r="H762" s="181"/>
      <c r="I762" s="182"/>
      <c r="J762" s="181"/>
      <c r="K762" s="182"/>
      <c r="M762" s="177" t="s">
        <v>835</v>
      </c>
      <c r="O762" s="177"/>
      <c r="Q762" s="167"/>
    </row>
    <row r="763" spans="1:82">
      <c r="A763" s="175"/>
      <c r="B763" s="176"/>
      <c r="C763" s="225" t="s">
        <v>836</v>
      </c>
      <c r="D763" s="226"/>
      <c r="E763" s="178">
        <v>6.4785000000000004</v>
      </c>
      <c r="F763" s="179"/>
      <c r="G763" s="180"/>
      <c r="H763" s="181"/>
      <c r="I763" s="182"/>
      <c r="J763" s="181"/>
      <c r="K763" s="182"/>
      <c r="M763" s="177" t="s">
        <v>836</v>
      </c>
      <c r="O763" s="177"/>
      <c r="Q763" s="167"/>
    </row>
    <row r="764" spans="1:82">
      <c r="A764" s="175"/>
      <c r="B764" s="176"/>
      <c r="C764" s="225" t="s">
        <v>837</v>
      </c>
      <c r="D764" s="226"/>
      <c r="E764" s="178">
        <v>6.4785000000000004</v>
      </c>
      <c r="F764" s="179"/>
      <c r="G764" s="180"/>
      <c r="H764" s="181"/>
      <c r="I764" s="182"/>
      <c r="J764" s="181"/>
      <c r="K764" s="182"/>
      <c r="M764" s="177" t="s">
        <v>837</v>
      </c>
      <c r="O764" s="177"/>
      <c r="Q764" s="167"/>
    </row>
    <row r="765" spans="1:82">
      <c r="A765" s="168">
        <v>89</v>
      </c>
      <c r="B765" s="169" t="s">
        <v>838</v>
      </c>
      <c r="C765" s="170" t="s">
        <v>839</v>
      </c>
      <c r="D765" s="171" t="s">
        <v>98</v>
      </c>
      <c r="E765" s="172">
        <v>282.81299999999999</v>
      </c>
      <c r="F765" s="204"/>
      <c r="G765" s="173">
        <f>E765*F765</f>
        <v>0</v>
      </c>
      <c r="H765" s="174">
        <v>1.9199999999999998E-2</v>
      </c>
      <c r="I765" s="174">
        <f>E765*H765</f>
        <v>5.4300095999999991</v>
      </c>
      <c r="J765" s="174">
        <v>0</v>
      </c>
      <c r="K765" s="174">
        <f>E765*J765</f>
        <v>0</v>
      </c>
      <c r="Q765" s="167">
        <v>2</v>
      </c>
      <c r="AA765" s="144">
        <v>12</v>
      </c>
      <c r="AB765" s="144">
        <v>0</v>
      </c>
      <c r="AC765" s="144">
        <v>71</v>
      </c>
      <c r="BB765" s="144">
        <v>2</v>
      </c>
      <c r="BC765" s="144">
        <f>IF(BB765=1,G765,0)</f>
        <v>0</v>
      </c>
      <c r="BD765" s="144">
        <f>IF(BB765=2,G765,0)</f>
        <v>0</v>
      </c>
      <c r="BE765" s="144">
        <f>IF(BB765=3,G765,0)</f>
        <v>0</v>
      </c>
      <c r="BF765" s="144">
        <f>IF(BB765=4,G765,0)</f>
        <v>0</v>
      </c>
      <c r="BG765" s="144">
        <f>IF(BB765=5,G765,0)</f>
        <v>0</v>
      </c>
      <c r="CA765" s="144">
        <v>12</v>
      </c>
      <c r="CB765" s="144">
        <v>0</v>
      </c>
      <c r="CC765" s="167"/>
      <c r="CD765" s="167"/>
    </row>
    <row r="766" spans="1:82">
      <c r="A766" s="175"/>
      <c r="B766" s="176"/>
      <c r="C766" s="225" t="s">
        <v>840</v>
      </c>
      <c r="D766" s="226"/>
      <c r="E766" s="178">
        <v>250.803</v>
      </c>
      <c r="F766" s="179"/>
      <c r="G766" s="180"/>
      <c r="H766" s="181"/>
      <c r="I766" s="182"/>
      <c r="J766" s="181"/>
      <c r="K766" s="182"/>
      <c r="M766" s="177" t="s">
        <v>840</v>
      </c>
      <c r="O766" s="177"/>
      <c r="Q766" s="167"/>
    </row>
    <row r="767" spans="1:82">
      <c r="A767" s="175"/>
      <c r="B767" s="176"/>
      <c r="C767" s="225" t="s">
        <v>841</v>
      </c>
      <c r="D767" s="226"/>
      <c r="E767" s="178">
        <v>32.01</v>
      </c>
      <c r="F767" s="179"/>
      <c r="G767" s="180"/>
      <c r="H767" s="181"/>
      <c r="I767" s="182"/>
      <c r="J767" s="181"/>
      <c r="K767" s="182"/>
      <c r="M767" s="177" t="s">
        <v>841</v>
      </c>
      <c r="O767" s="177"/>
      <c r="Q767" s="167"/>
    </row>
    <row r="768" spans="1:82">
      <c r="A768" s="168">
        <v>90</v>
      </c>
      <c r="B768" s="169" t="s">
        <v>842</v>
      </c>
      <c r="C768" s="170" t="s">
        <v>843</v>
      </c>
      <c r="D768" s="171" t="s">
        <v>91</v>
      </c>
      <c r="E768" s="172">
        <v>20</v>
      </c>
      <c r="F768" s="204"/>
      <c r="G768" s="173">
        <f>E768*F768</f>
        <v>0</v>
      </c>
      <c r="H768" s="174">
        <v>2.9999999999999997E-4</v>
      </c>
      <c r="I768" s="174">
        <f>E768*H768</f>
        <v>5.9999999999999993E-3</v>
      </c>
      <c r="J768" s="174">
        <v>0</v>
      </c>
      <c r="K768" s="174">
        <f>E768*J768</f>
        <v>0</v>
      </c>
      <c r="Q768" s="167">
        <v>2</v>
      </c>
      <c r="AA768" s="144">
        <v>3</v>
      </c>
      <c r="AB768" s="144">
        <v>7</v>
      </c>
      <c r="AC768" s="144">
        <v>23153332</v>
      </c>
      <c r="BB768" s="144">
        <v>2</v>
      </c>
      <c r="BC768" s="144">
        <f>IF(BB768=1,G768,0)</f>
        <v>0</v>
      </c>
      <c r="BD768" s="144">
        <f>IF(BB768=2,G768,0)</f>
        <v>0</v>
      </c>
      <c r="BE768" s="144">
        <f>IF(BB768=3,G768,0)</f>
        <v>0</v>
      </c>
      <c r="BF768" s="144">
        <f>IF(BB768=4,G768,0)</f>
        <v>0</v>
      </c>
      <c r="BG768" s="144">
        <f>IF(BB768=5,G768,0)</f>
        <v>0</v>
      </c>
      <c r="CA768" s="144">
        <v>3</v>
      </c>
      <c r="CB768" s="144">
        <v>7</v>
      </c>
      <c r="CC768" s="167"/>
      <c r="CD768" s="167"/>
    </row>
    <row r="769" spans="1:82">
      <c r="A769" s="168">
        <v>91</v>
      </c>
      <c r="B769" s="169" t="s">
        <v>844</v>
      </c>
      <c r="C769" s="170" t="s">
        <v>845</v>
      </c>
      <c r="D769" s="171" t="s">
        <v>846</v>
      </c>
      <c r="E769" s="172">
        <v>2026.24</v>
      </c>
      <c r="F769" s="204"/>
      <c r="G769" s="173">
        <f>E769*F769</f>
        <v>0</v>
      </c>
      <c r="H769" s="174">
        <v>1E-3</v>
      </c>
      <c r="I769" s="174">
        <f>E769*H769</f>
        <v>2.02624</v>
      </c>
      <c r="J769" s="174">
        <v>0</v>
      </c>
      <c r="K769" s="174">
        <f>E769*J769</f>
        <v>0</v>
      </c>
      <c r="Q769" s="167">
        <v>2</v>
      </c>
      <c r="AA769" s="144">
        <v>3</v>
      </c>
      <c r="AB769" s="144">
        <v>7</v>
      </c>
      <c r="AC769" s="144" t="s">
        <v>844</v>
      </c>
      <c r="BB769" s="144">
        <v>2</v>
      </c>
      <c r="BC769" s="144">
        <f>IF(BB769=1,G769,0)</f>
        <v>0</v>
      </c>
      <c r="BD769" s="144">
        <f>IF(BB769=2,G769,0)</f>
        <v>0</v>
      </c>
      <c r="BE769" s="144">
        <f>IF(BB769=3,G769,0)</f>
        <v>0</v>
      </c>
      <c r="BF769" s="144">
        <f>IF(BB769=4,G769,0)</f>
        <v>0</v>
      </c>
      <c r="BG769" s="144">
        <f>IF(BB769=5,G769,0)</f>
        <v>0</v>
      </c>
      <c r="CA769" s="144">
        <v>3</v>
      </c>
      <c r="CB769" s="144">
        <v>7</v>
      </c>
      <c r="CC769" s="167"/>
      <c r="CD769" s="167"/>
    </row>
    <row r="770" spans="1:82">
      <c r="A770" s="175"/>
      <c r="B770" s="176"/>
      <c r="C770" s="225" t="s">
        <v>847</v>
      </c>
      <c r="D770" s="226"/>
      <c r="E770" s="178">
        <v>2026.24</v>
      </c>
      <c r="F770" s="179"/>
      <c r="G770" s="180"/>
      <c r="H770" s="181"/>
      <c r="I770" s="182"/>
      <c r="J770" s="181"/>
      <c r="K770" s="182"/>
      <c r="M770" s="177" t="s">
        <v>847</v>
      </c>
      <c r="O770" s="177"/>
      <c r="Q770" s="167"/>
    </row>
    <row r="771" spans="1:82">
      <c r="A771" s="168">
        <v>92</v>
      </c>
      <c r="B771" s="169" t="s">
        <v>848</v>
      </c>
      <c r="C771" s="170" t="s">
        <v>849</v>
      </c>
      <c r="D771" s="171" t="s">
        <v>846</v>
      </c>
      <c r="E771" s="172">
        <v>1634.88</v>
      </c>
      <c r="F771" s="204"/>
      <c r="G771" s="173">
        <f>E771*F771</f>
        <v>0</v>
      </c>
      <c r="H771" s="174">
        <v>1E-3</v>
      </c>
      <c r="I771" s="174">
        <f>E771*H771</f>
        <v>1.6348800000000001</v>
      </c>
      <c r="J771" s="174">
        <v>0</v>
      </c>
      <c r="K771" s="174">
        <f>E771*J771</f>
        <v>0</v>
      </c>
      <c r="Q771" s="167">
        <v>2</v>
      </c>
      <c r="AA771" s="144">
        <v>3</v>
      </c>
      <c r="AB771" s="144">
        <v>7</v>
      </c>
      <c r="AC771" s="144" t="s">
        <v>848</v>
      </c>
      <c r="BB771" s="144">
        <v>2</v>
      </c>
      <c r="BC771" s="144">
        <f>IF(BB771=1,G771,0)</f>
        <v>0</v>
      </c>
      <c r="BD771" s="144">
        <f>IF(BB771=2,G771,0)</f>
        <v>0</v>
      </c>
      <c r="BE771" s="144">
        <f>IF(BB771=3,G771,0)</f>
        <v>0</v>
      </c>
      <c r="BF771" s="144">
        <f>IF(BB771=4,G771,0)</f>
        <v>0</v>
      </c>
      <c r="BG771" s="144">
        <f>IF(BB771=5,G771,0)</f>
        <v>0</v>
      </c>
      <c r="CA771" s="144">
        <v>3</v>
      </c>
      <c r="CB771" s="144">
        <v>7</v>
      </c>
      <c r="CC771" s="167"/>
      <c r="CD771" s="167"/>
    </row>
    <row r="772" spans="1:82">
      <c r="A772" s="175"/>
      <c r="B772" s="176"/>
      <c r="C772" s="225" t="s">
        <v>850</v>
      </c>
      <c r="D772" s="226"/>
      <c r="E772" s="178">
        <v>1433.16</v>
      </c>
      <c r="F772" s="179"/>
      <c r="G772" s="180"/>
      <c r="H772" s="181"/>
      <c r="I772" s="182"/>
      <c r="J772" s="181"/>
      <c r="K772" s="182"/>
      <c r="M772" s="177" t="s">
        <v>850</v>
      </c>
      <c r="O772" s="177"/>
      <c r="Q772" s="167"/>
    </row>
    <row r="773" spans="1:82">
      <c r="A773" s="175"/>
      <c r="B773" s="176"/>
      <c r="C773" s="225" t="s">
        <v>851</v>
      </c>
      <c r="D773" s="226"/>
      <c r="E773" s="178">
        <v>85.32</v>
      </c>
      <c r="F773" s="179"/>
      <c r="G773" s="180"/>
      <c r="H773" s="181"/>
      <c r="I773" s="182"/>
      <c r="J773" s="181"/>
      <c r="K773" s="182"/>
      <c r="M773" s="177" t="s">
        <v>851</v>
      </c>
      <c r="O773" s="177"/>
      <c r="Q773" s="167"/>
    </row>
    <row r="774" spans="1:82">
      <c r="A774" s="175"/>
      <c r="B774" s="176"/>
      <c r="C774" s="225" t="s">
        <v>852</v>
      </c>
      <c r="D774" s="226"/>
      <c r="E774" s="178">
        <v>116.4</v>
      </c>
      <c r="F774" s="179"/>
      <c r="G774" s="180"/>
      <c r="H774" s="181"/>
      <c r="I774" s="182"/>
      <c r="J774" s="181"/>
      <c r="K774" s="182"/>
      <c r="M774" s="177" t="s">
        <v>852</v>
      </c>
      <c r="O774" s="177"/>
      <c r="Q774" s="167"/>
    </row>
    <row r="775" spans="1:82">
      <c r="A775" s="168">
        <v>93</v>
      </c>
      <c r="B775" s="169" t="s">
        <v>853</v>
      </c>
      <c r="C775" s="170" t="s">
        <v>854</v>
      </c>
      <c r="D775" s="171" t="s">
        <v>846</v>
      </c>
      <c r="E775" s="172">
        <v>163.488</v>
      </c>
      <c r="F775" s="204"/>
      <c r="G775" s="173">
        <f>E775*F775</f>
        <v>0</v>
      </c>
      <c r="H775" s="174">
        <v>1E-3</v>
      </c>
      <c r="I775" s="174">
        <f>E775*H775</f>
        <v>0.16348799999999999</v>
      </c>
      <c r="J775" s="174">
        <v>0</v>
      </c>
      <c r="K775" s="174">
        <f>E775*J775</f>
        <v>0</v>
      </c>
      <c r="Q775" s="167">
        <v>2</v>
      </c>
      <c r="AA775" s="144">
        <v>3</v>
      </c>
      <c r="AB775" s="144">
        <v>7</v>
      </c>
      <c r="AC775" s="144" t="s">
        <v>853</v>
      </c>
      <c r="BB775" s="144">
        <v>2</v>
      </c>
      <c r="BC775" s="144">
        <f>IF(BB775=1,G775,0)</f>
        <v>0</v>
      </c>
      <c r="BD775" s="144">
        <f>IF(BB775=2,G775,0)</f>
        <v>0</v>
      </c>
      <c r="BE775" s="144">
        <f>IF(BB775=3,G775,0)</f>
        <v>0</v>
      </c>
      <c r="BF775" s="144">
        <f>IF(BB775=4,G775,0)</f>
        <v>0</v>
      </c>
      <c r="BG775" s="144">
        <f>IF(BB775=5,G775,0)</f>
        <v>0</v>
      </c>
      <c r="CA775" s="144">
        <v>3</v>
      </c>
      <c r="CB775" s="144">
        <v>7</v>
      </c>
      <c r="CC775" s="167"/>
      <c r="CD775" s="167"/>
    </row>
    <row r="776" spans="1:82">
      <c r="A776" s="175"/>
      <c r="B776" s="176"/>
      <c r="C776" s="225" t="s">
        <v>855</v>
      </c>
      <c r="D776" s="226"/>
      <c r="E776" s="178">
        <v>143.316</v>
      </c>
      <c r="F776" s="179"/>
      <c r="G776" s="180"/>
      <c r="H776" s="181"/>
      <c r="I776" s="182"/>
      <c r="J776" s="181"/>
      <c r="K776" s="182"/>
      <c r="M776" s="177" t="s">
        <v>855</v>
      </c>
      <c r="O776" s="177"/>
      <c r="Q776" s="167"/>
    </row>
    <row r="777" spans="1:82">
      <c r="A777" s="175"/>
      <c r="B777" s="176"/>
      <c r="C777" s="225" t="s">
        <v>856</v>
      </c>
      <c r="D777" s="226"/>
      <c r="E777" s="178">
        <v>8.532</v>
      </c>
      <c r="F777" s="179"/>
      <c r="G777" s="180"/>
      <c r="H777" s="181"/>
      <c r="I777" s="182"/>
      <c r="J777" s="181"/>
      <c r="K777" s="182"/>
      <c r="M777" s="177" t="s">
        <v>856</v>
      </c>
      <c r="O777" s="177"/>
      <c r="Q777" s="167"/>
    </row>
    <row r="778" spans="1:82">
      <c r="A778" s="175"/>
      <c r="B778" s="176"/>
      <c r="C778" s="225" t="s">
        <v>857</v>
      </c>
      <c r="D778" s="226"/>
      <c r="E778" s="178">
        <v>11.64</v>
      </c>
      <c r="F778" s="179"/>
      <c r="G778" s="180"/>
      <c r="H778" s="181"/>
      <c r="I778" s="182"/>
      <c r="J778" s="181"/>
      <c r="K778" s="182"/>
      <c r="M778" s="177" t="s">
        <v>857</v>
      </c>
      <c r="O778" s="177"/>
      <c r="Q778" s="167"/>
    </row>
    <row r="779" spans="1:82">
      <c r="A779" s="168">
        <v>94</v>
      </c>
      <c r="B779" s="169" t="s">
        <v>858</v>
      </c>
      <c r="C779" s="170" t="s">
        <v>859</v>
      </c>
      <c r="D779" s="171" t="s">
        <v>62</v>
      </c>
      <c r="E779" s="172">
        <v>3295.6295157999998</v>
      </c>
      <c r="F779" s="204"/>
      <c r="G779" s="173">
        <f>E779*F779</f>
        <v>0</v>
      </c>
      <c r="H779" s="174">
        <v>0</v>
      </c>
      <c r="I779" s="174">
        <f>E779*H779</f>
        <v>0</v>
      </c>
      <c r="J779" s="174">
        <v>0</v>
      </c>
      <c r="K779" s="174">
        <f>E779*J779</f>
        <v>0</v>
      </c>
      <c r="Q779" s="167">
        <v>2</v>
      </c>
      <c r="AA779" s="144">
        <v>7</v>
      </c>
      <c r="AB779" s="144">
        <v>1002</v>
      </c>
      <c r="AC779" s="144">
        <v>5</v>
      </c>
      <c r="BB779" s="144">
        <v>2</v>
      </c>
      <c r="BC779" s="144">
        <f>IF(BB779=1,G779,0)</f>
        <v>0</v>
      </c>
      <c r="BD779" s="144">
        <f>IF(BB779=2,G779,0)</f>
        <v>0</v>
      </c>
      <c r="BE779" s="144">
        <f>IF(BB779=3,G779,0)</f>
        <v>0</v>
      </c>
      <c r="BF779" s="144">
        <f>IF(BB779=4,G779,0)</f>
        <v>0</v>
      </c>
      <c r="BG779" s="144">
        <f>IF(BB779=5,G779,0)</f>
        <v>0</v>
      </c>
      <c r="CA779" s="144">
        <v>7</v>
      </c>
      <c r="CB779" s="144">
        <v>1002</v>
      </c>
      <c r="CC779" s="167"/>
      <c r="CD779" s="167"/>
    </row>
    <row r="780" spans="1:82">
      <c r="A780" s="183"/>
      <c r="B780" s="184" t="s">
        <v>81</v>
      </c>
      <c r="C780" s="185" t="str">
        <f>CONCATENATE(B677," ",C677)</f>
        <v>771 Podlahy z dlaždic a obklady</v>
      </c>
      <c r="D780" s="186"/>
      <c r="E780" s="187"/>
      <c r="F780" s="188"/>
      <c r="G780" s="189">
        <f>SUM(G677:G779)</f>
        <v>0</v>
      </c>
      <c r="H780" s="190"/>
      <c r="I780" s="191">
        <f>SUM(I677:I779)</f>
        <v>9.6185262199999997</v>
      </c>
      <c r="J780" s="190"/>
      <c r="K780" s="191">
        <f>SUM(K677:K779)</f>
        <v>0</v>
      </c>
      <c r="Q780" s="167">
        <v>4</v>
      </c>
      <c r="BC780" s="192">
        <f>SUM(BC677:BC779)</f>
        <v>0</v>
      </c>
      <c r="BD780" s="192">
        <f>SUM(BD677:BD779)</f>
        <v>0</v>
      </c>
      <c r="BE780" s="192">
        <f>SUM(BE677:BE779)</f>
        <v>0</v>
      </c>
      <c r="BF780" s="192">
        <f>SUM(BF677:BF779)</f>
        <v>0</v>
      </c>
      <c r="BG780" s="192">
        <f>SUM(BG677:BG779)</f>
        <v>0</v>
      </c>
    </row>
    <row r="781" spans="1:82">
      <c r="A781" s="159" t="s">
        <v>78</v>
      </c>
      <c r="B781" s="160" t="s">
        <v>860</v>
      </c>
      <c r="C781" s="161" t="s">
        <v>861</v>
      </c>
      <c r="D781" s="162"/>
      <c r="E781" s="163"/>
      <c r="F781" s="163"/>
      <c r="G781" s="164"/>
      <c r="H781" s="165"/>
      <c r="I781" s="166"/>
      <c r="J781" s="165"/>
      <c r="K781" s="166"/>
      <c r="Q781" s="167">
        <v>1</v>
      </c>
    </row>
    <row r="782" spans="1:82">
      <c r="A782" s="168">
        <v>95</v>
      </c>
      <c r="B782" s="169" t="s">
        <v>862</v>
      </c>
      <c r="C782" s="170" t="s">
        <v>863</v>
      </c>
      <c r="D782" s="171" t="s">
        <v>98</v>
      </c>
      <c r="E782" s="172">
        <v>215.53</v>
      </c>
      <c r="F782" s="204"/>
      <c r="G782" s="173">
        <f>E782*F782</f>
        <v>0</v>
      </c>
      <c r="H782" s="174">
        <v>0</v>
      </c>
      <c r="I782" s="174">
        <f>E782*H782</f>
        <v>0</v>
      </c>
      <c r="J782" s="174">
        <v>-2.5000000000000001E-2</v>
      </c>
      <c r="K782" s="174">
        <f>E782*J782</f>
        <v>-5.3882500000000002</v>
      </c>
      <c r="Q782" s="167">
        <v>2</v>
      </c>
      <c r="AA782" s="144">
        <v>1</v>
      </c>
      <c r="AB782" s="144">
        <v>7</v>
      </c>
      <c r="AC782" s="144">
        <v>7</v>
      </c>
      <c r="BB782" s="144">
        <v>2</v>
      </c>
      <c r="BC782" s="144">
        <f>IF(BB782=1,G782,0)</f>
        <v>0</v>
      </c>
      <c r="BD782" s="144">
        <f>IF(BB782=2,G782,0)</f>
        <v>0</v>
      </c>
      <c r="BE782" s="144">
        <f>IF(BB782=3,G782,0)</f>
        <v>0</v>
      </c>
      <c r="BF782" s="144">
        <f>IF(BB782=4,G782,0)</f>
        <v>0</v>
      </c>
      <c r="BG782" s="144">
        <f>IF(BB782=5,G782,0)</f>
        <v>0</v>
      </c>
      <c r="CA782" s="144">
        <v>1</v>
      </c>
      <c r="CB782" s="144">
        <v>7</v>
      </c>
      <c r="CC782" s="167"/>
      <c r="CD782" s="167"/>
    </row>
    <row r="783" spans="1:82">
      <c r="A783" s="175"/>
      <c r="B783" s="176"/>
      <c r="C783" s="225" t="s">
        <v>395</v>
      </c>
      <c r="D783" s="226"/>
      <c r="E783" s="178">
        <v>0</v>
      </c>
      <c r="F783" s="179"/>
      <c r="G783" s="180"/>
      <c r="H783" s="181"/>
      <c r="I783" s="182"/>
      <c r="J783" s="181"/>
      <c r="K783" s="182"/>
      <c r="M783" s="177" t="s">
        <v>395</v>
      </c>
      <c r="O783" s="177"/>
      <c r="Q783" s="167"/>
    </row>
    <row r="784" spans="1:82">
      <c r="A784" s="175"/>
      <c r="B784" s="176"/>
      <c r="C784" s="225" t="s">
        <v>864</v>
      </c>
      <c r="D784" s="226"/>
      <c r="E784" s="178">
        <v>27.28</v>
      </c>
      <c r="F784" s="179"/>
      <c r="G784" s="180"/>
      <c r="H784" s="181"/>
      <c r="I784" s="182"/>
      <c r="J784" s="181"/>
      <c r="K784" s="182"/>
      <c r="M784" s="177" t="s">
        <v>864</v>
      </c>
      <c r="O784" s="177"/>
      <c r="Q784" s="167"/>
    </row>
    <row r="785" spans="1:82">
      <c r="A785" s="175"/>
      <c r="B785" s="176"/>
      <c r="C785" s="225" t="s">
        <v>865</v>
      </c>
      <c r="D785" s="226"/>
      <c r="E785" s="178">
        <v>14.19</v>
      </c>
      <c r="F785" s="179"/>
      <c r="G785" s="180"/>
      <c r="H785" s="181"/>
      <c r="I785" s="182"/>
      <c r="J785" s="181"/>
      <c r="K785" s="182"/>
      <c r="M785" s="177" t="s">
        <v>865</v>
      </c>
      <c r="O785" s="177"/>
      <c r="Q785" s="167"/>
    </row>
    <row r="786" spans="1:82">
      <c r="A786" s="175"/>
      <c r="B786" s="176"/>
      <c r="C786" s="225" t="s">
        <v>866</v>
      </c>
      <c r="D786" s="226"/>
      <c r="E786" s="178">
        <v>13.01</v>
      </c>
      <c r="F786" s="179"/>
      <c r="G786" s="180"/>
      <c r="H786" s="181"/>
      <c r="I786" s="182"/>
      <c r="J786" s="181"/>
      <c r="K786" s="182"/>
      <c r="M786" s="177" t="s">
        <v>866</v>
      </c>
      <c r="O786" s="177"/>
      <c r="Q786" s="167"/>
    </row>
    <row r="787" spans="1:82">
      <c r="A787" s="175"/>
      <c r="B787" s="176"/>
      <c r="C787" s="225" t="s">
        <v>867</v>
      </c>
      <c r="D787" s="226"/>
      <c r="E787" s="178">
        <v>15.43</v>
      </c>
      <c r="F787" s="179"/>
      <c r="G787" s="180"/>
      <c r="H787" s="181"/>
      <c r="I787" s="182"/>
      <c r="J787" s="181"/>
      <c r="K787" s="182"/>
      <c r="M787" s="177" t="s">
        <v>867</v>
      </c>
      <c r="O787" s="177"/>
      <c r="Q787" s="167"/>
    </row>
    <row r="788" spans="1:82">
      <c r="A788" s="175"/>
      <c r="B788" s="176"/>
      <c r="C788" s="225" t="s">
        <v>868</v>
      </c>
      <c r="D788" s="226"/>
      <c r="E788" s="178">
        <v>28.43</v>
      </c>
      <c r="F788" s="179"/>
      <c r="G788" s="180"/>
      <c r="H788" s="181"/>
      <c r="I788" s="182"/>
      <c r="J788" s="181"/>
      <c r="K788" s="182"/>
      <c r="M788" s="177" t="s">
        <v>868</v>
      </c>
      <c r="O788" s="177"/>
      <c r="Q788" s="167"/>
    </row>
    <row r="789" spans="1:82">
      <c r="A789" s="175"/>
      <c r="B789" s="176"/>
      <c r="C789" s="225" t="s">
        <v>869</v>
      </c>
      <c r="D789" s="226"/>
      <c r="E789" s="178">
        <v>16.55</v>
      </c>
      <c r="F789" s="179"/>
      <c r="G789" s="180"/>
      <c r="H789" s="181"/>
      <c r="I789" s="182"/>
      <c r="J789" s="181"/>
      <c r="K789" s="182"/>
      <c r="M789" s="177" t="s">
        <v>869</v>
      </c>
      <c r="O789" s="177"/>
      <c r="Q789" s="167"/>
    </row>
    <row r="790" spans="1:82">
      <c r="A790" s="175"/>
      <c r="B790" s="176"/>
      <c r="C790" s="225" t="s">
        <v>870</v>
      </c>
      <c r="D790" s="226"/>
      <c r="E790" s="178">
        <v>7.84</v>
      </c>
      <c r="F790" s="179"/>
      <c r="G790" s="180"/>
      <c r="H790" s="181"/>
      <c r="I790" s="182"/>
      <c r="J790" s="181"/>
      <c r="K790" s="182"/>
      <c r="M790" s="177" t="s">
        <v>870</v>
      </c>
      <c r="O790" s="177"/>
      <c r="Q790" s="167"/>
    </row>
    <row r="791" spans="1:82">
      <c r="A791" s="175"/>
      <c r="B791" s="176"/>
      <c r="C791" s="225" t="s">
        <v>871</v>
      </c>
      <c r="D791" s="226"/>
      <c r="E791" s="178">
        <v>15.55</v>
      </c>
      <c r="F791" s="179"/>
      <c r="G791" s="180"/>
      <c r="H791" s="181"/>
      <c r="I791" s="182"/>
      <c r="J791" s="181"/>
      <c r="K791" s="182"/>
      <c r="M791" s="177" t="s">
        <v>871</v>
      </c>
      <c r="O791" s="177"/>
      <c r="Q791" s="167"/>
    </row>
    <row r="792" spans="1:82">
      <c r="A792" s="175"/>
      <c r="B792" s="176"/>
      <c r="C792" s="225" t="s">
        <v>872</v>
      </c>
      <c r="D792" s="226"/>
      <c r="E792" s="178">
        <v>15.54</v>
      </c>
      <c r="F792" s="179"/>
      <c r="G792" s="180"/>
      <c r="H792" s="181"/>
      <c r="I792" s="182"/>
      <c r="J792" s="181"/>
      <c r="K792" s="182"/>
      <c r="M792" s="177" t="s">
        <v>872</v>
      </c>
      <c r="O792" s="177"/>
      <c r="Q792" s="167"/>
    </row>
    <row r="793" spans="1:82">
      <c r="A793" s="175"/>
      <c r="B793" s="176"/>
      <c r="C793" s="225" t="s">
        <v>873</v>
      </c>
      <c r="D793" s="226"/>
      <c r="E793" s="178">
        <v>14.2</v>
      </c>
      <c r="F793" s="179"/>
      <c r="G793" s="180"/>
      <c r="H793" s="181"/>
      <c r="I793" s="182"/>
      <c r="J793" s="181"/>
      <c r="K793" s="182"/>
      <c r="M793" s="177" t="s">
        <v>873</v>
      </c>
      <c r="O793" s="177"/>
      <c r="Q793" s="167"/>
    </row>
    <row r="794" spans="1:82">
      <c r="A794" s="175"/>
      <c r="B794" s="176"/>
      <c r="C794" s="225" t="s">
        <v>874</v>
      </c>
      <c r="D794" s="226"/>
      <c r="E794" s="178">
        <v>13.73</v>
      </c>
      <c r="F794" s="179"/>
      <c r="G794" s="180"/>
      <c r="H794" s="181"/>
      <c r="I794" s="182"/>
      <c r="J794" s="181"/>
      <c r="K794" s="182"/>
      <c r="M794" s="177" t="s">
        <v>874</v>
      </c>
      <c r="O794" s="177"/>
      <c r="Q794" s="167"/>
    </row>
    <row r="795" spans="1:82">
      <c r="A795" s="175"/>
      <c r="B795" s="176"/>
      <c r="C795" s="225" t="s">
        <v>875</v>
      </c>
      <c r="D795" s="226"/>
      <c r="E795" s="178">
        <v>15.72</v>
      </c>
      <c r="F795" s="179"/>
      <c r="G795" s="180"/>
      <c r="H795" s="181"/>
      <c r="I795" s="182"/>
      <c r="J795" s="181"/>
      <c r="K795" s="182"/>
      <c r="M795" s="177" t="s">
        <v>875</v>
      </c>
      <c r="O795" s="177"/>
      <c r="Q795" s="167"/>
    </row>
    <row r="796" spans="1:82">
      <c r="A796" s="175"/>
      <c r="B796" s="176"/>
      <c r="C796" s="225" t="s">
        <v>876</v>
      </c>
      <c r="D796" s="226"/>
      <c r="E796" s="178">
        <v>18.059999999999999</v>
      </c>
      <c r="F796" s="179"/>
      <c r="G796" s="180"/>
      <c r="H796" s="181"/>
      <c r="I796" s="182"/>
      <c r="J796" s="181"/>
      <c r="K796" s="182"/>
      <c r="M796" s="177" t="s">
        <v>876</v>
      </c>
      <c r="O796" s="177"/>
      <c r="Q796" s="167"/>
    </row>
    <row r="797" spans="1:82">
      <c r="A797" s="168">
        <v>96</v>
      </c>
      <c r="B797" s="169" t="s">
        <v>877</v>
      </c>
      <c r="C797" s="170" t="s">
        <v>878</v>
      </c>
      <c r="D797" s="171"/>
      <c r="E797" s="172">
        <v>174.32749999999999</v>
      </c>
      <c r="F797" s="204"/>
      <c r="G797" s="173">
        <f>E797*F797</f>
        <v>0</v>
      </c>
      <c r="H797" s="174">
        <v>0</v>
      </c>
      <c r="I797" s="174">
        <f>E797*H797</f>
        <v>0</v>
      </c>
      <c r="J797" s="174">
        <v>0</v>
      </c>
      <c r="K797" s="174">
        <f>E797*J797</f>
        <v>0</v>
      </c>
      <c r="Q797" s="167">
        <v>2</v>
      </c>
      <c r="AA797" s="144">
        <v>12</v>
      </c>
      <c r="AB797" s="144">
        <v>0</v>
      </c>
      <c r="AC797" s="144">
        <v>65</v>
      </c>
      <c r="BB797" s="144">
        <v>2</v>
      </c>
      <c r="BC797" s="144">
        <f>IF(BB797=1,G797,0)</f>
        <v>0</v>
      </c>
      <c r="BD797" s="144">
        <f>IF(BB797=2,G797,0)</f>
        <v>0</v>
      </c>
      <c r="BE797" s="144">
        <f>IF(BB797=3,G797,0)</f>
        <v>0</v>
      </c>
      <c r="BF797" s="144">
        <f>IF(BB797=4,G797,0)</f>
        <v>0</v>
      </c>
      <c r="BG797" s="144">
        <f>IF(BB797=5,G797,0)</f>
        <v>0</v>
      </c>
      <c r="CA797" s="144">
        <v>12</v>
      </c>
      <c r="CB797" s="144">
        <v>0</v>
      </c>
      <c r="CC797" s="167"/>
      <c r="CD797" s="167"/>
    </row>
    <row r="798" spans="1:82">
      <c r="A798" s="175"/>
      <c r="B798" s="176"/>
      <c r="C798" s="225" t="s">
        <v>395</v>
      </c>
      <c r="D798" s="226"/>
      <c r="E798" s="178">
        <v>0</v>
      </c>
      <c r="F798" s="179"/>
      <c r="G798" s="180"/>
      <c r="H798" s="181"/>
      <c r="I798" s="182"/>
      <c r="J798" s="181"/>
      <c r="K798" s="182"/>
      <c r="M798" s="177" t="s">
        <v>395</v>
      </c>
      <c r="O798" s="177"/>
      <c r="Q798" s="167"/>
    </row>
    <row r="799" spans="1:82">
      <c r="A799" s="175"/>
      <c r="B799" s="176"/>
      <c r="C799" s="225" t="s">
        <v>864</v>
      </c>
      <c r="D799" s="226"/>
      <c r="E799" s="178">
        <v>27.28</v>
      </c>
      <c r="F799" s="179"/>
      <c r="G799" s="180"/>
      <c r="H799" s="181"/>
      <c r="I799" s="182"/>
      <c r="J799" s="181"/>
      <c r="K799" s="182"/>
      <c r="M799" s="177" t="s">
        <v>864</v>
      </c>
      <c r="O799" s="177"/>
      <c r="Q799" s="167"/>
    </row>
    <row r="800" spans="1:82">
      <c r="A800" s="175"/>
      <c r="B800" s="176"/>
      <c r="C800" s="225" t="s">
        <v>865</v>
      </c>
      <c r="D800" s="226"/>
      <c r="E800" s="178">
        <v>14.19</v>
      </c>
      <c r="F800" s="179"/>
      <c r="G800" s="180"/>
      <c r="H800" s="181"/>
      <c r="I800" s="182"/>
      <c r="J800" s="181"/>
      <c r="K800" s="182"/>
      <c r="M800" s="177" t="s">
        <v>865</v>
      </c>
      <c r="O800" s="177"/>
      <c r="Q800" s="167"/>
    </row>
    <row r="801" spans="1:17">
      <c r="A801" s="175"/>
      <c r="B801" s="176"/>
      <c r="C801" s="225" t="s">
        <v>866</v>
      </c>
      <c r="D801" s="226"/>
      <c r="E801" s="178">
        <v>13.01</v>
      </c>
      <c r="F801" s="179"/>
      <c r="G801" s="180"/>
      <c r="H801" s="181"/>
      <c r="I801" s="182"/>
      <c r="J801" s="181"/>
      <c r="K801" s="182"/>
      <c r="M801" s="177" t="s">
        <v>866</v>
      </c>
      <c r="O801" s="177"/>
      <c r="Q801" s="167"/>
    </row>
    <row r="802" spans="1:17">
      <c r="A802" s="175"/>
      <c r="B802" s="176"/>
      <c r="C802" s="225" t="s">
        <v>867</v>
      </c>
      <c r="D802" s="226"/>
      <c r="E802" s="178">
        <v>15.43</v>
      </c>
      <c r="F802" s="179"/>
      <c r="G802" s="180"/>
      <c r="H802" s="181"/>
      <c r="I802" s="182"/>
      <c r="J802" s="181"/>
      <c r="K802" s="182"/>
      <c r="M802" s="177" t="s">
        <v>867</v>
      </c>
      <c r="O802" s="177"/>
      <c r="Q802" s="167"/>
    </row>
    <row r="803" spans="1:17">
      <c r="A803" s="175"/>
      <c r="B803" s="176"/>
      <c r="C803" s="225" t="s">
        <v>868</v>
      </c>
      <c r="D803" s="226"/>
      <c r="E803" s="178">
        <v>28.43</v>
      </c>
      <c r="F803" s="179"/>
      <c r="G803" s="180"/>
      <c r="H803" s="181"/>
      <c r="I803" s="182"/>
      <c r="J803" s="181"/>
      <c r="K803" s="182"/>
      <c r="M803" s="177" t="s">
        <v>868</v>
      </c>
      <c r="O803" s="177"/>
      <c r="Q803" s="167"/>
    </row>
    <row r="804" spans="1:17">
      <c r="A804" s="175"/>
      <c r="B804" s="176"/>
      <c r="C804" s="225" t="s">
        <v>869</v>
      </c>
      <c r="D804" s="226"/>
      <c r="E804" s="178">
        <v>16.55</v>
      </c>
      <c r="F804" s="179"/>
      <c r="G804" s="180"/>
      <c r="H804" s="181"/>
      <c r="I804" s="182"/>
      <c r="J804" s="181"/>
      <c r="K804" s="182"/>
      <c r="M804" s="177" t="s">
        <v>869</v>
      </c>
      <c r="O804" s="177"/>
      <c r="Q804" s="167"/>
    </row>
    <row r="805" spans="1:17">
      <c r="A805" s="175"/>
      <c r="B805" s="176"/>
      <c r="C805" s="225" t="s">
        <v>870</v>
      </c>
      <c r="D805" s="226"/>
      <c r="E805" s="178">
        <v>7.84</v>
      </c>
      <c r="F805" s="179"/>
      <c r="G805" s="180"/>
      <c r="H805" s="181"/>
      <c r="I805" s="182"/>
      <c r="J805" s="181"/>
      <c r="K805" s="182"/>
      <c r="M805" s="177" t="s">
        <v>870</v>
      </c>
      <c r="O805" s="177"/>
      <c r="Q805" s="167"/>
    </row>
    <row r="806" spans="1:17">
      <c r="A806" s="175"/>
      <c r="B806" s="176"/>
      <c r="C806" s="225" t="s">
        <v>871</v>
      </c>
      <c r="D806" s="226"/>
      <c r="E806" s="178">
        <v>15.55</v>
      </c>
      <c r="F806" s="179"/>
      <c r="G806" s="180"/>
      <c r="H806" s="181"/>
      <c r="I806" s="182"/>
      <c r="J806" s="181"/>
      <c r="K806" s="182"/>
      <c r="M806" s="177" t="s">
        <v>871</v>
      </c>
      <c r="O806" s="177"/>
      <c r="Q806" s="167"/>
    </row>
    <row r="807" spans="1:17">
      <c r="A807" s="175"/>
      <c r="B807" s="176"/>
      <c r="C807" s="225" t="s">
        <v>872</v>
      </c>
      <c r="D807" s="226"/>
      <c r="E807" s="178">
        <v>15.54</v>
      </c>
      <c r="F807" s="179"/>
      <c r="G807" s="180"/>
      <c r="H807" s="181"/>
      <c r="I807" s="182"/>
      <c r="J807" s="181"/>
      <c r="K807" s="182"/>
      <c r="M807" s="177" t="s">
        <v>872</v>
      </c>
      <c r="O807" s="177"/>
      <c r="Q807" s="167"/>
    </row>
    <row r="808" spans="1:17">
      <c r="A808" s="175"/>
      <c r="B808" s="176"/>
      <c r="C808" s="225" t="s">
        <v>873</v>
      </c>
      <c r="D808" s="226"/>
      <c r="E808" s="178">
        <v>14.2</v>
      </c>
      <c r="F808" s="179"/>
      <c r="G808" s="180"/>
      <c r="H808" s="181"/>
      <c r="I808" s="182"/>
      <c r="J808" s="181"/>
      <c r="K808" s="182"/>
      <c r="M808" s="177" t="s">
        <v>873</v>
      </c>
      <c r="O808" s="177"/>
      <c r="Q808" s="167"/>
    </row>
    <row r="809" spans="1:17">
      <c r="A809" s="175"/>
      <c r="B809" s="176"/>
      <c r="C809" s="225" t="s">
        <v>874</v>
      </c>
      <c r="D809" s="226"/>
      <c r="E809" s="178">
        <v>13.73</v>
      </c>
      <c r="F809" s="179"/>
      <c r="G809" s="180"/>
      <c r="H809" s="181"/>
      <c r="I809" s="182"/>
      <c r="J809" s="181"/>
      <c r="K809" s="182"/>
      <c r="M809" s="177" t="s">
        <v>874</v>
      </c>
      <c r="O809" s="177"/>
      <c r="Q809" s="167"/>
    </row>
    <row r="810" spans="1:17">
      <c r="A810" s="175"/>
      <c r="B810" s="176"/>
      <c r="C810" s="225" t="s">
        <v>875</v>
      </c>
      <c r="D810" s="226"/>
      <c r="E810" s="178">
        <v>15.72</v>
      </c>
      <c r="F810" s="179"/>
      <c r="G810" s="180"/>
      <c r="H810" s="181"/>
      <c r="I810" s="182"/>
      <c r="J810" s="181"/>
      <c r="K810" s="182"/>
      <c r="M810" s="177" t="s">
        <v>875</v>
      </c>
      <c r="O810" s="177"/>
      <c r="Q810" s="167"/>
    </row>
    <row r="811" spans="1:17">
      <c r="A811" s="175"/>
      <c r="B811" s="176"/>
      <c r="C811" s="225" t="s">
        <v>876</v>
      </c>
      <c r="D811" s="226"/>
      <c r="E811" s="178">
        <v>18.059999999999999</v>
      </c>
      <c r="F811" s="179"/>
      <c r="G811" s="180"/>
      <c r="H811" s="181"/>
      <c r="I811" s="182"/>
      <c r="J811" s="181"/>
      <c r="K811" s="182"/>
      <c r="M811" s="177" t="s">
        <v>876</v>
      </c>
      <c r="O811" s="177"/>
      <c r="Q811" s="167"/>
    </row>
    <row r="812" spans="1:17">
      <c r="A812" s="175"/>
      <c r="B812" s="176"/>
      <c r="C812" s="225" t="s">
        <v>879</v>
      </c>
      <c r="D812" s="226"/>
      <c r="E812" s="178">
        <v>0</v>
      </c>
      <c r="F812" s="179"/>
      <c r="G812" s="180"/>
      <c r="H812" s="181"/>
      <c r="I812" s="182"/>
      <c r="J812" s="181"/>
      <c r="K812" s="182"/>
      <c r="M812" s="177" t="s">
        <v>879</v>
      </c>
      <c r="O812" s="177"/>
      <c r="Q812" s="167"/>
    </row>
    <row r="813" spans="1:17">
      <c r="A813" s="175"/>
      <c r="B813" s="176"/>
      <c r="C813" s="225" t="s">
        <v>880</v>
      </c>
      <c r="D813" s="226"/>
      <c r="E813" s="178">
        <v>-6.5759999999999996</v>
      </c>
      <c r="F813" s="179"/>
      <c r="G813" s="180"/>
      <c r="H813" s="181"/>
      <c r="I813" s="182"/>
      <c r="J813" s="181"/>
      <c r="K813" s="182"/>
      <c r="M813" s="177" t="s">
        <v>880</v>
      </c>
      <c r="O813" s="177"/>
      <c r="Q813" s="167"/>
    </row>
    <row r="814" spans="1:17">
      <c r="A814" s="175"/>
      <c r="B814" s="176"/>
      <c r="C814" s="225" t="s">
        <v>881</v>
      </c>
      <c r="D814" s="226"/>
      <c r="E814" s="178">
        <v>-4.7759999999999998</v>
      </c>
      <c r="F814" s="179"/>
      <c r="G814" s="180"/>
      <c r="H814" s="181"/>
      <c r="I814" s="182"/>
      <c r="J814" s="181"/>
      <c r="K814" s="182"/>
      <c r="M814" s="177" t="s">
        <v>881</v>
      </c>
      <c r="O814" s="177"/>
      <c r="Q814" s="167"/>
    </row>
    <row r="815" spans="1:17">
      <c r="A815" s="175"/>
      <c r="B815" s="176"/>
      <c r="C815" s="225" t="s">
        <v>882</v>
      </c>
      <c r="D815" s="226"/>
      <c r="E815" s="178">
        <v>-3.66</v>
      </c>
      <c r="F815" s="179"/>
      <c r="G815" s="180"/>
      <c r="H815" s="181"/>
      <c r="I815" s="182"/>
      <c r="J815" s="181"/>
      <c r="K815" s="182"/>
      <c r="M815" s="177" t="s">
        <v>882</v>
      </c>
      <c r="O815" s="177"/>
      <c r="Q815" s="167"/>
    </row>
    <row r="816" spans="1:17">
      <c r="A816" s="175"/>
      <c r="B816" s="176"/>
      <c r="C816" s="225" t="s">
        <v>883</v>
      </c>
      <c r="D816" s="226"/>
      <c r="E816" s="178">
        <v>-3.9119999999999999</v>
      </c>
      <c r="F816" s="179"/>
      <c r="G816" s="180"/>
      <c r="H816" s="181"/>
      <c r="I816" s="182"/>
      <c r="J816" s="181"/>
      <c r="K816" s="182"/>
      <c r="M816" s="177" t="s">
        <v>883</v>
      </c>
      <c r="O816" s="177"/>
      <c r="Q816" s="167"/>
    </row>
    <row r="817" spans="1:82">
      <c r="A817" s="175"/>
      <c r="B817" s="176"/>
      <c r="C817" s="225" t="s">
        <v>884</v>
      </c>
      <c r="D817" s="226"/>
      <c r="E817" s="178">
        <v>-3.72</v>
      </c>
      <c r="F817" s="179"/>
      <c r="G817" s="180"/>
      <c r="H817" s="181"/>
      <c r="I817" s="182"/>
      <c r="J817" s="181"/>
      <c r="K817" s="182"/>
      <c r="M817" s="177" t="s">
        <v>884</v>
      </c>
      <c r="O817" s="177"/>
      <c r="Q817" s="167"/>
    </row>
    <row r="818" spans="1:82">
      <c r="A818" s="175"/>
      <c r="B818" s="176"/>
      <c r="C818" s="225" t="s">
        <v>885</v>
      </c>
      <c r="D818" s="226"/>
      <c r="E818" s="178">
        <v>-3.36</v>
      </c>
      <c r="F818" s="179"/>
      <c r="G818" s="180"/>
      <c r="H818" s="181"/>
      <c r="I818" s="182"/>
      <c r="J818" s="181"/>
      <c r="K818" s="182"/>
      <c r="M818" s="177" t="s">
        <v>885</v>
      </c>
      <c r="O818" s="177"/>
      <c r="Q818" s="167"/>
    </row>
    <row r="819" spans="1:82">
      <c r="A819" s="175"/>
      <c r="B819" s="176"/>
      <c r="C819" s="225" t="s">
        <v>886</v>
      </c>
      <c r="D819" s="226"/>
      <c r="E819" s="178">
        <v>-4.2380000000000004</v>
      </c>
      <c r="F819" s="179"/>
      <c r="G819" s="180"/>
      <c r="H819" s="181"/>
      <c r="I819" s="182"/>
      <c r="J819" s="181"/>
      <c r="K819" s="182"/>
      <c r="M819" s="177" t="s">
        <v>886</v>
      </c>
      <c r="O819" s="177"/>
      <c r="Q819" s="167"/>
    </row>
    <row r="820" spans="1:82">
      <c r="A820" s="175"/>
      <c r="B820" s="176"/>
      <c r="C820" s="225" t="s">
        <v>887</v>
      </c>
      <c r="D820" s="226"/>
      <c r="E820" s="178">
        <v>-2.5245000000000002</v>
      </c>
      <c r="F820" s="179"/>
      <c r="G820" s="180"/>
      <c r="H820" s="181"/>
      <c r="I820" s="182"/>
      <c r="J820" s="181"/>
      <c r="K820" s="182"/>
      <c r="M820" s="177" t="s">
        <v>887</v>
      </c>
      <c r="O820" s="177"/>
      <c r="Q820" s="167"/>
    </row>
    <row r="821" spans="1:82">
      <c r="A821" s="175"/>
      <c r="B821" s="176"/>
      <c r="C821" s="225" t="s">
        <v>888</v>
      </c>
      <c r="D821" s="226"/>
      <c r="E821" s="178">
        <v>-4.32</v>
      </c>
      <c r="F821" s="179"/>
      <c r="G821" s="180"/>
      <c r="H821" s="181"/>
      <c r="I821" s="182"/>
      <c r="J821" s="181"/>
      <c r="K821" s="182"/>
      <c r="M821" s="177" t="s">
        <v>888</v>
      </c>
      <c r="O821" s="177"/>
      <c r="Q821" s="167"/>
    </row>
    <row r="822" spans="1:82">
      <c r="A822" s="175"/>
      <c r="B822" s="176"/>
      <c r="C822" s="225" t="s">
        <v>889</v>
      </c>
      <c r="D822" s="226"/>
      <c r="E822" s="178">
        <v>-4.1159999999999997</v>
      </c>
      <c r="F822" s="179"/>
      <c r="G822" s="180"/>
      <c r="H822" s="181"/>
      <c r="I822" s="182"/>
      <c r="J822" s="181"/>
      <c r="K822" s="182"/>
      <c r="M822" s="177" t="s">
        <v>889</v>
      </c>
      <c r="O822" s="177"/>
      <c r="Q822" s="167"/>
    </row>
    <row r="823" spans="1:82">
      <c r="A823" s="183"/>
      <c r="B823" s="184" t="s">
        <v>81</v>
      </c>
      <c r="C823" s="185" t="str">
        <f>CONCATENATE(B781," ",C781)</f>
        <v>775 Podlahy vlysové a parketové</v>
      </c>
      <c r="D823" s="186"/>
      <c r="E823" s="187"/>
      <c r="F823" s="188"/>
      <c r="G823" s="189">
        <f>SUM(G781:G822)</f>
        <v>0</v>
      </c>
      <c r="H823" s="190"/>
      <c r="I823" s="191">
        <f>SUM(I781:I822)</f>
        <v>0</v>
      </c>
      <c r="J823" s="190"/>
      <c r="K823" s="191">
        <f>SUM(K781:K822)</f>
        <v>-5.3882500000000002</v>
      </c>
      <c r="Q823" s="167">
        <v>4</v>
      </c>
      <c r="BC823" s="192">
        <f>SUM(BC781:BC822)</f>
        <v>0</v>
      </c>
      <c r="BD823" s="192">
        <f>SUM(BD781:BD822)</f>
        <v>0</v>
      </c>
      <c r="BE823" s="192">
        <f>SUM(BE781:BE822)</f>
        <v>0</v>
      </c>
      <c r="BF823" s="192">
        <f>SUM(BF781:BF822)</f>
        <v>0</v>
      </c>
      <c r="BG823" s="192">
        <f>SUM(BG781:BG822)</f>
        <v>0</v>
      </c>
    </row>
    <row r="824" spans="1:82">
      <c r="A824" s="159" t="s">
        <v>78</v>
      </c>
      <c r="B824" s="160" t="s">
        <v>890</v>
      </c>
      <c r="C824" s="161" t="s">
        <v>891</v>
      </c>
      <c r="D824" s="162"/>
      <c r="E824" s="163"/>
      <c r="F824" s="163"/>
      <c r="G824" s="164"/>
      <c r="H824" s="165"/>
      <c r="I824" s="166"/>
      <c r="J824" s="165"/>
      <c r="K824" s="166"/>
      <c r="Q824" s="167">
        <v>1</v>
      </c>
    </row>
    <row r="825" spans="1:82">
      <c r="A825" s="168">
        <v>97</v>
      </c>
      <c r="B825" s="169" t="s">
        <v>892</v>
      </c>
      <c r="C825" s="170" t="s">
        <v>893</v>
      </c>
      <c r="D825" s="171" t="s">
        <v>98</v>
      </c>
      <c r="E825" s="172">
        <v>202.84</v>
      </c>
      <c r="F825" s="204"/>
      <c r="G825" s="173">
        <f>E825*F825</f>
        <v>0</v>
      </c>
      <c r="H825" s="174">
        <v>0</v>
      </c>
      <c r="I825" s="174">
        <f>E825*H825</f>
        <v>0</v>
      </c>
      <c r="J825" s="174">
        <v>0</v>
      </c>
      <c r="K825" s="174">
        <f>E825*J825</f>
        <v>0</v>
      </c>
      <c r="Q825" s="167">
        <v>2</v>
      </c>
      <c r="AA825" s="144">
        <v>1</v>
      </c>
      <c r="AB825" s="144">
        <v>7</v>
      </c>
      <c r="AC825" s="144">
        <v>7</v>
      </c>
      <c r="BB825" s="144">
        <v>2</v>
      </c>
      <c r="BC825" s="144">
        <f>IF(BB825=1,G825,0)</f>
        <v>0</v>
      </c>
      <c r="BD825" s="144">
        <f>IF(BB825=2,G825,0)</f>
        <v>0</v>
      </c>
      <c r="BE825" s="144">
        <f>IF(BB825=3,G825,0)</f>
        <v>0</v>
      </c>
      <c r="BF825" s="144">
        <f>IF(BB825=4,G825,0)</f>
        <v>0</v>
      </c>
      <c r="BG825" s="144">
        <f>IF(BB825=5,G825,0)</f>
        <v>0</v>
      </c>
      <c r="CA825" s="144">
        <v>1</v>
      </c>
      <c r="CB825" s="144">
        <v>7</v>
      </c>
      <c r="CC825" s="167"/>
      <c r="CD825" s="167"/>
    </row>
    <row r="826" spans="1:82">
      <c r="A826" s="175"/>
      <c r="B826" s="176"/>
      <c r="C826" s="225" t="s">
        <v>894</v>
      </c>
      <c r="D826" s="226"/>
      <c r="E826" s="178">
        <v>0</v>
      </c>
      <c r="F826" s="179"/>
      <c r="G826" s="180"/>
      <c r="H826" s="181"/>
      <c r="I826" s="182"/>
      <c r="J826" s="181"/>
      <c r="K826" s="182"/>
      <c r="M826" s="177" t="s">
        <v>894</v>
      </c>
      <c r="O826" s="177"/>
      <c r="Q826" s="167"/>
    </row>
    <row r="827" spans="1:82" ht="33.75">
      <c r="A827" s="175"/>
      <c r="B827" s="176"/>
      <c r="C827" s="225" t="s">
        <v>895</v>
      </c>
      <c r="D827" s="226"/>
      <c r="E827" s="178">
        <v>104.2</v>
      </c>
      <c r="F827" s="179"/>
      <c r="G827" s="180"/>
      <c r="H827" s="181"/>
      <c r="I827" s="182"/>
      <c r="J827" s="181"/>
      <c r="K827" s="182"/>
      <c r="M827" s="177" t="s">
        <v>895</v>
      </c>
      <c r="O827" s="177"/>
      <c r="Q827" s="167"/>
    </row>
    <row r="828" spans="1:82" ht="22.5">
      <c r="A828" s="175"/>
      <c r="B828" s="176"/>
      <c r="C828" s="225" t="s">
        <v>896</v>
      </c>
      <c r="D828" s="226"/>
      <c r="E828" s="178">
        <v>64.86</v>
      </c>
      <c r="F828" s="179"/>
      <c r="G828" s="180"/>
      <c r="H828" s="181"/>
      <c r="I828" s="182"/>
      <c r="J828" s="181"/>
      <c r="K828" s="182"/>
      <c r="M828" s="177" t="s">
        <v>896</v>
      </c>
      <c r="O828" s="177"/>
      <c r="Q828" s="167"/>
    </row>
    <row r="829" spans="1:82">
      <c r="A829" s="175"/>
      <c r="B829" s="176"/>
      <c r="C829" s="225" t="s">
        <v>897</v>
      </c>
      <c r="D829" s="226"/>
      <c r="E829" s="178">
        <v>33.78</v>
      </c>
      <c r="F829" s="179"/>
      <c r="G829" s="180"/>
      <c r="H829" s="181"/>
      <c r="I829" s="182"/>
      <c r="J829" s="181"/>
      <c r="K829" s="182"/>
      <c r="M829" s="177" t="s">
        <v>897</v>
      </c>
      <c r="O829" s="177"/>
      <c r="Q829" s="167"/>
    </row>
    <row r="830" spans="1:82">
      <c r="A830" s="168">
        <v>98</v>
      </c>
      <c r="B830" s="169" t="s">
        <v>898</v>
      </c>
      <c r="C830" s="170" t="s">
        <v>899</v>
      </c>
      <c r="D830" s="171" t="s">
        <v>98</v>
      </c>
      <c r="E830" s="172">
        <v>202.85</v>
      </c>
      <c r="F830" s="204"/>
      <c r="G830" s="173">
        <f>E830*F830</f>
        <v>0</v>
      </c>
      <c r="H830" s="174">
        <v>0</v>
      </c>
      <c r="I830" s="174">
        <f>E830*H830</f>
        <v>0</v>
      </c>
      <c r="J830" s="174">
        <v>0</v>
      </c>
      <c r="K830" s="174">
        <f>E830*J830</f>
        <v>0</v>
      </c>
      <c r="Q830" s="167">
        <v>2</v>
      </c>
      <c r="AA830" s="144">
        <v>1</v>
      </c>
      <c r="AB830" s="144">
        <v>7</v>
      </c>
      <c r="AC830" s="144">
        <v>7</v>
      </c>
      <c r="BB830" s="144">
        <v>2</v>
      </c>
      <c r="BC830" s="144">
        <f>IF(BB830=1,G830,0)</f>
        <v>0</v>
      </c>
      <c r="BD830" s="144">
        <f>IF(BB830=2,G830,0)</f>
        <v>0</v>
      </c>
      <c r="BE830" s="144">
        <f>IF(BB830=3,G830,0)</f>
        <v>0</v>
      </c>
      <c r="BF830" s="144">
        <f>IF(BB830=4,G830,0)</f>
        <v>0</v>
      </c>
      <c r="BG830" s="144">
        <f>IF(BB830=5,G830,0)</f>
        <v>0</v>
      </c>
      <c r="CA830" s="144">
        <v>1</v>
      </c>
      <c r="CB830" s="144">
        <v>7</v>
      </c>
      <c r="CC830" s="167"/>
      <c r="CD830" s="167"/>
    </row>
    <row r="831" spans="1:82">
      <c r="A831" s="168">
        <v>99</v>
      </c>
      <c r="B831" s="169" t="s">
        <v>900</v>
      </c>
      <c r="C831" s="170" t="s">
        <v>901</v>
      </c>
      <c r="D831" s="171" t="s">
        <v>139</v>
      </c>
      <c r="E831" s="172">
        <v>203.56</v>
      </c>
      <c r="F831" s="204"/>
      <c r="G831" s="173">
        <f>E831*F831</f>
        <v>0</v>
      </c>
      <c r="H831" s="174">
        <v>2.0000000000000002E-5</v>
      </c>
      <c r="I831" s="174">
        <f>E831*H831</f>
        <v>4.0712000000000005E-3</v>
      </c>
      <c r="J831" s="174">
        <v>0</v>
      </c>
      <c r="K831" s="174">
        <f>E831*J831</f>
        <v>0</v>
      </c>
      <c r="Q831" s="167">
        <v>2</v>
      </c>
      <c r="AA831" s="144">
        <v>1</v>
      </c>
      <c r="AB831" s="144">
        <v>7</v>
      </c>
      <c r="AC831" s="144">
        <v>7</v>
      </c>
      <c r="BB831" s="144">
        <v>2</v>
      </c>
      <c r="BC831" s="144">
        <f>IF(BB831=1,G831,0)</f>
        <v>0</v>
      </c>
      <c r="BD831" s="144">
        <f>IF(BB831=2,G831,0)</f>
        <v>0</v>
      </c>
      <c r="BE831" s="144">
        <f>IF(BB831=3,G831,0)</f>
        <v>0</v>
      </c>
      <c r="BF831" s="144">
        <f>IF(BB831=4,G831,0)</f>
        <v>0</v>
      </c>
      <c r="BG831" s="144">
        <f>IF(BB831=5,G831,0)</f>
        <v>0</v>
      </c>
      <c r="CA831" s="144">
        <v>1</v>
      </c>
      <c r="CB831" s="144">
        <v>7</v>
      </c>
      <c r="CC831" s="167"/>
      <c r="CD831" s="167"/>
    </row>
    <row r="832" spans="1:82">
      <c r="A832" s="175"/>
      <c r="B832" s="176"/>
      <c r="C832" s="225" t="s">
        <v>902</v>
      </c>
      <c r="D832" s="226"/>
      <c r="E832" s="178">
        <v>0</v>
      </c>
      <c r="F832" s="179"/>
      <c r="G832" s="180"/>
      <c r="H832" s="181"/>
      <c r="I832" s="182"/>
      <c r="J832" s="181"/>
      <c r="K832" s="182"/>
      <c r="M832" s="177" t="s">
        <v>902</v>
      </c>
      <c r="O832" s="177"/>
      <c r="Q832" s="167"/>
    </row>
    <row r="833" spans="1:82">
      <c r="A833" s="175"/>
      <c r="B833" s="176"/>
      <c r="C833" s="225" t="s">
        <v>903</v>
      </c>
      <c r="D833" s="226"/>
      <c r="E833" s="178">
        <v>20.48</v>
      </c>
      <c r="F833" s="179"/>
      <c r="G833" s="180"/>
      <c r="H833" s="181"/>
      <c r="I833" s="182"/>
      <c r="J833" s="181"/>
      <c r="K833" s="182"/>
      <c r="M833" s="177" t="s">
        <v>903</v>
      </c>
      <c r="O833" s="177"/>
      <c r="Q833" s="167"/>
    </row>
    <row r="834" spans="1:82">
      <c r="A834" s="175"/>
      <c r="B834" s="176"/>
      <c r="C834" s="225" t="s">
        <v>904</v>
      </c>
      <c r="D834" s="226"/>
      <c r="E834" s="178">
        <v>14.44</v>
      </c>
      <c r="F834" s="179"/>
      <c r="G834" s="180"/>
      <c r="H834" s="181"/>
      <c r="I834" s="182"/>
      <c r="J834" s="181"/>
      <c r="K834" s="182"/>
      <c r="M834" s="177" t="s">
        <v>904</v>
      </c>
      <c r="O834" s="177"/>
      <c r="Q834" s="167"/>
    </row>
    <row r="835" spans="1:82">
      <c r="A835" s="175"/>
      <c r="B835" s="176"/>
      <c r="C835" s="225" t="s">
        <v>905</v>
      </c>
      <c r="D835" s="226"/>
      <c r="E835" s="178">
        <v>8.3800000000000008</v>
      </c>
      <c r="F835" s="179"/>
      <c r="G835" s="180"/>
      <c r="H835" s="181"/>
      <c r="I835" s="182"/>
      <c r="J835" s="181"/>
      <c r="K835" s="182"/>
      <c r="M835" s="177" t="s">
        <v>905</v>
      </c>
      <c r="O835" s="177"/>
      <c r="Q835" s="167"/>
    </row>
    <row r="836" spans="1:82">
      <c r="A836" s="175"/>
      <c r="B836" s="176"/>
      <c r="C836" s="225" t="s">
        <v>906</v>
      </c>
      <c r="D836" s="226"/>
      <c r="E836" s="178">
        <v>21.12</v>
      </c>
      <c r="F836" s="179"/>
      <c r="G836" s="180"/>
      <c r="H836" s="181"/>
      <c r="I836" s="182"/>
      <c r="J836" s="181"/>
      <c r="K836" s="182"/>
      <c r="M836" s="177" t="s">
        <v>906</v>
      </c>
      <c r="O836" s="177"/>
      <c r="Q836" s="167"/>
    </row>
    <row r="837" spans="1:82">
      <c r="A837" s="175"/>
      <c r="B837" s="176"/>
      <c r="C837" s="225" t="s">
        <v>907</v>
      </c>
      <c r="D837" s="226"/>
      <c r="E837" s="178">
        <v>15.9</v>
      </c>
      <c r="F837" s="179"/>
      <c r="G837" s="180"/>
      <c r="H837" s="181"/>
      <c r="I837" s="182"/>
      <c r="J837" s="181"/>
      <c r="K837" s="182"/>
      <c r="M837" s="177" t="s">
        <v>907</v>
      </c>
      <c r="O837" s="177"/>
      <c r="Q837" s="167"/>
    </row>
    <row r="838" spans="1:82">
      <c r="A838" s="175"/>
      <c r="B838" s="176"/>
      <c r="C838" s="225" t="s">
        <v>908</v>
      </c>
      <c r="D838" s="226"/>
      <c r="E838" s="178">
        <v>16.36</v>
      </c>
      <c r="F838" s="179"/>
      <c r="G838" s="180"/>
      <c r="H838" s="181"/>
      <c r="I838" s="182"/>
      <c r="J838" s="181"/>
      <c r="K838" s="182"/>
      <c r="M838" s="177" t="s">
        <v>908</v>
      </c>
      <c r="O838" s="177"/>
      <c r="Q838" s="167"/>
    </row>
    <row r="839" spans="1:82">
      <c r="A839" s="175"/>
      <c r="B839" s="176"/>
      <c r="C839" s="225" t="s">
        <v>909</v>
      </c>
      <c r="D839" s="226"/>
      <c r="E839" s="178">
        <v>11.16</v>
      </c>
      <c r="F839" s="179"/>
      <c r="G839" s="180"/>
      <c r="H839" s="181"/>
      <c r="I839" s="182"/>
      <c r="J839" s="181"/>
      <c r="K839" s="182"/>
      <c r="M839" s="177" t="s">
        <v>909</v>
      </c>
      <c r="O839" s="177"/>
      <c r="Q839" s="167"/>
    </row>
    <row r="840" spans="1:82">
      <c r="A840" s="175"/>
      <c r="B840" s="176"/>
      <c r="C840" s="225" t="s">
        <v>910</v>
      </c>
      <c r="D840" s="226"/>
      <c r="E840" s="178">
        <v>0.54</v>
      </c>
      <c r="F840" s="179"/>
      <c r="G840" s="180"/>
      <c r="H840" s="181"/>
      <c r="I840" s="182"/>
      <c r="J840" s="181"/>
      <c r="K840" s="182"/>
      <c r="M840" s="177" t="s">
        <v>910</v>
      </c>
      <c r="O840" s="177"/>
      <c r="Q840" s="167"/>
    </row>
    <row r="841" spans="1:82">
      <c r="A841" s="175"/>
      <c r="B841" s="176"/>
      <c r="C841" s="225" t="s">
        <v>911</v>
      </c>
      <c r="D841" s="226"/>
      <c r="E841" s="178">
        <v>16.12</v>
      </c>
      <c r="F841" s="179"/>
      <c r="G841" s="180"/>
      <c r="H841" s="181"/>
      <c r="I841" s="182"/>
      <c r="J841" s="181"/>
      <c r="K841" s="182"/>
      <c r="M841" s="177" t="s">
        <v>911</v>
      </c>
      <c r="O841" s="177"/>
      <c r="Q841" s="167"/>
    </row>
    <row r="842" spans="1:82">
      <c r="A842" s="175"/>
      <c r="B842" s="176"/>
      <c r="C842" s="225" t="s">
        <v>912</v>
      </c>
      <c r="D842" s="226"/>
      <c r="E842" s="178">
        <v>15.42</v>
      </c>
      <c r="F842" s="179"/>
      <c r="G842" s="180"/>
      <c r="H842" s="181"/>
      <c r="I842" s="182"/>
      <c r="J842" s="181"/>
      <c r="K842" s="182"/>
      <c r="M842" s="177" t="s">
        <v>912</v>
      </c>
      <c r="O842" s="177"/>
      <c r="Q842" s="167"/>
    </row>
    <row r="843" spans="1:82">
      <c r="A843" s="175"/>
      <c r="B843" s="176"/>
      <c r="C843" s="225" t="s">
        <v>913</v>
      </c>
      <c r="D843" s="226"/>
      <c r="E843" s="178">
        <v>15.2</v>
      </c>
      <c r="F843" s="179"/>
      <c r="G843" s="180"/>
      <c r="H843" s="181"/>
      <c r="I843" s="182"/>
      <c r="J843" s="181"/>
      <c r="K843" s="182"/>
      <c r="M843" s="177" t="s">
        <v>913</v>
      </c>
      <c r="O843" s="177"/>
      <c r="Q843" s="167"/>
    </row>
    <row r="844" spans="1:82">
      <c r="A844" s="175"/>
      <c r="B844" s="176"/>
      <c r="C844" s="225" t="s">
        <v>914</v>
      </c>
      <c r="D844" s="226"/>
      <c r="E844" s="178">
        <v>15.4</v>
      </c>
      <c r="F844" s="179"/>
      <c r="G844" s="180"/>
      <c r="H844" s="181"/>
      <c r="I844" s="182"/>
      <c r="J844" s="181"/>
      <c r="K844" s="182"/>
      <c r="M844" s="177" t="s">
        <v>914</v>
      </c>
      <c r="O844" s="177"/>
      <c r="Q844" s="167"/>
    </row>
    <row r="845" spans="1:82">
      <c r="A845" s="175"/>
      <c r="B845" s="176"/>
      <c r="C845" s="225" t="s">
        <v>915</v>
      </c>
      <c r="D845" s="226"/>
      <c r="E845" s="178">
        <v>17.04</v>
      </c>
      <c r="F845" s="179"/>
      <c r="G845" s="180"/>
      <c r="H845" s="181"/>
      <c r="I845" s="182"/>
      <c r="J845" s="181"/>
      <c r="K845" s="182"/>
      <c r="M845" s="177" t="s">
        <v>915</v>
      </c>
      <c r="O845" s="177"/>
      <c r="Q845" s="167"/>
    </row>
    <row r="846" spans="1:82">
      <c r="A846" s="175"/>
      <c r="B846" s="176"/>
      <c r="C846" s="225" t="s">
        <v>916</v>
      </c>
      <c r="D846" s="226"/>
      <c r="E846" s="178">
        <v>16</v>
      </c>
      <c r="F846" s="179"/>
      <c r="G846" s="180"/>
      <c r="H846" s="181"/>
      <c r="I846" s="182"/>
      <c r="J846" s="181"/>
      <c r="K846" s="182"/>
      <c r="M846" s="177" t="s">
        <v>916</v>
      </c>
      <c r="O846" s="177"/>
      <c r="Q846" s="167"/>
    </row>
    <row r="847" spans="1:82">
      <c r="A847" s="168">
        <v>100</v>
      </c>
      <c r="B847" s="169" t="s">
        <v>917</v>
      </c>
      <c r="C847" s="170" t="s">
        <v>918</v>
      </c>
      <c r="D847" s="171" t="s">
        <v>98</v>
      </c>
      <c r="E847" s="172">
        <v>204.45</v>
      </c>
      <c r="F847" s="204"/>
      <c r="G847" s="173">
        <f>E847*F847</f>
        <v>0</v>
      </c>
      <c r="H847" s="174">
        <v>2.5000000000000001E-4</v>
      </c>
      <c r="I847" s="174">
        <f>E847*H847</f>
        <v>5.1112499999999998E-2</v>
      </c>
      <c r="J847" s="174">
        <v>0</v>
      </c>
      <c r="K847" s="174">
        <f>E847*J847</f>
        <v>0</v>
      </c>
      <c r="Q847" s="167">
        <v>2</v>
      </c>
      <c r="AA847" s="144">
        <v>1</v>
      </c>
      <c r="AB847" s="144">
        <v>7</v>
      </c>
      <c r="AC847" s="144">
        <v>7</v>
      </c>
      <c r="BB847" s="144">
        <v>2</v>
      </c>
      <c r="BC847" s="144">
        <f>IF(BB847=1,G847,0)</f>
        <v>0</v>
      </c>
      <c r="BD847" s="144">
        <f>IF(BB847=2,G847,0)</f>
        <v>0</v>
      </c>
      <c r="BE847" s="144">
        <f>IF(BB847=3,G847,0)</f>
        <v>0</v>
      </c>
      <c r="BF847" s="144">
        <f>IF(BB847=4,G847,0)</f>
        <v>0</v>
      </c>
      <c r="BG847" s="144">
        <f>IF(BB847=5,G847,0)</f>
        <v>0</v>
      </c>
      <c r="CA847" s="144">
        <v>1</v>
      </c>
      <c r="CB847" s="144">
        <v>7</v>
      </c>
      <c r="CC847" s="167"/>
      <c r="CD847" s="167"/>
    </row>
    <row r="848" spans="1:82">
      <c r="A848" s="175"/>
      <c r="B848" s="176"/>
      <c r="C848" s="225" t="s">
        <v>919</v>
      </c>
      <c r="D848" s="226"/>
      <c r="E848" s="178">
        <v>0</v>
      </c>
      <c r="F848" s="179"/>
      <c r="G848" s="180"/>
      <c r="H848" s="181"/>
      <c r="I848" s="182"/>
      <c r="J848" s="181"/>
      <c r="K848" s="182"/>
      <c r="M848" s="177" t="s">
        <v>919</v>
      </c>
      <c r="O848" s="177"/>
      <c r="Q848" s="167"/>
    </row>
    <row r="849" spans="1:82" ht="22.5">
      <c r="A849" s="175"/>
      <c r="B849" s="176"/>
      <c r="C849" s="225" t="s">
        <v>920</v>
      </c>
      <c r="D849" s="226"/>
      <c r="E849" s="178">
        <v>87.65</v>
      </c>
      <c r="F849" s="179"/>
      <c r="G849" s="180"/>
      <c r="H849" s="181"/>
      <c r="I849" s="182"/>
      <c r="J849" s="181"/>
      <c r="K849" s="182"/>
      <c r="M849" s="177" t="s">
        <v>920</v>
      </c>
      <c r="O849" s="177"/>
      <c r="Q849" s="167"/>
    </row>
    <row r="850" spans="1:82" ht="33.75">
      <c r="A850" s="175"/>
      <c r="B850" s="176"/>
      <c r="C850" s="225" t="s">
        <v>921</v>
      </c>
      <c r="D850" s="226"/>
      <c r="E850" s="178">
        <v>81.400000000000006</v>
      </c>
      <c r="F850" s="179"/>
      <c r="G850" s="180"/>
      <c r="H850" s="181"/>
      <c r="I850" s="182"/>
      <c r="J850" s="181"/>
      <c r="K850" s="182"/>
      <c r="M850" s="177" t="s">
        <v>921</v>
      </c>
      <c r="O850" s="177"/>
      <c r="Q850" s="167"/>
    </row>
    <row r="851" spans="1:82">
      <c r="A851" s="175"/>
      <c r="B851" s="176"/>
      <c r="C851" s="225" t="s">
        <v>922</v>
      </c>
      <c r="D851" s="226"/>
      <c r="E851" s="178">
        <v>33.78</v>
      </c>
      <c r="F851" s="179"/>
      <c r="G851" s="180"/>
      <c r="H851" s="181"/>
      <c r="I851" s="182"/>
      <c r="J851" s="181"/>
      <c r="K851" s="182"/>
      <c r="M851" s="177" t="s">
        <v>922</v>
      </c>
      <c r="O851" s="177"/>
      <c r="Q851" s="167"/>
    </row>
    <row r="852" spans="1:82">
      <c r="A852" s="175"/>
      <c r="B852" s="176"/>
      <c r="C852" s="225" t="s">
        <v>923</v>
      </c>
      <c r="D852" s="226"/>
      <c r="E852" s="178">
        <v>1.62</v>
      </c>
      <c r="F852" s="179"/>
      <c r="G852" s="180"/>
      <c r="H852" s="181"/>
      <c r="I852" s="182"/>
      <c r="J852" s="181"/>
      <c r="K852" s="182"/>
      <c r="M852" s="177" t="s">
        <v>923</v>
      </c>
      <c r="O852" s="177"/>
      <c r="Q852" s="167"/>
    </row>
    <row r="853" spans="1:82">
      <c r="A853" s="168">
        <v>101</v>
      </c>
      <c r="B853" s="169" t="s">
        <v>924</v>
      </c>
      <c r="C853" s="170" t="s">
        <v>925</v>
      </c>
      <c r="D853" s="171" t="s">
        <v>98</v>
      </c>
      <c r="E853" s="172">
        <v>215.53</v>
      </c>
      <c r="F853" s="204"/>
      <c r="G853" s="173">
        <f>E853*F853</f>
        <v>0</v>
      </c>
      <c r="H853" s="174">
        <v>0</v>
      </c>
      <c r="I853" s="174">
        <f>E853*H853</f>
        <v>0</v>
      </c>
      <c r="J853" s="174">
        <v>-1E-3</v>
      </c>
      <c r="K853" s="174">
        <f>E853*J853</f>
        <v>-0.21553</v>
      </c>
      <c r="Q853" s="167">
        <v>2</v>
      </c>
      <c r="AA853" s="144">
        <v>1</v>
      </c>
      <c r="AB853" s="144">
        <v>0</v>
      </c>
      <c r="AC853" s="144">
        <v>0</v>
      </c>
      <c r="BB853" s="144">
        <v>2</v>
      </c>
      <c r="BC853" s="144">
        <f>IF(BB853=1,G853,0)</f>
        <v>0</v>
      </c>
      <c r="BD853" s="144">
        <f>IF(BB853=2,G853,0)</f>
        <v>0</v>
      </c>
      <c r="BE853" s="144">
        <f>IF(BB853=3,G853,0)</f>
        <v>0</v>
      </c>
      <c r="BF853" s="144">
        <f>IF(BB853=4,G853,0)</f>
        <v>0</v>
      </c>
      <c r="BG853" s="144">
        <f>IF(BB853=5,G853,0)</f>
        <v>0</v>
      </c>
      <c r="CA853" s="144">
        <v>1</v>
      </c>
      <c r="CB853" s="144">
        <v>0</v>
      </c>
      <c r="CC853" s="167"/>
      <c r="CD853" s="167"/>
    </row>
    <row r="854" spans="1:82">
      <c r="A854" s="175"/>
      <c r="B854" s="176"/>
      <c r="C854" s="225" t="s">
        <v>395</v>
      </c>
      <c r="D854" s="226"/>
      <c r="E854" s="178">
        <v>0</v>
      </c>
      <c r="F854" s="179"/>
      <c r="G854" s="180"/>
      <c r="H854" s="181"/>
      <c r="I854" s="182"/>
      <c r="J854" s="181"/>
      <c r="K854" s="182"/>
      <c r="M854" s="177" t="s">
        <v>395</v>
      </c>
      <c r="O854" s="177"/>
      <c r="Q854" s="167"/>
    </row>
    <row r="855" spans="1:82">
      <c r="A855" s="175"/>
      <c r="B855" s="176"/>
      <c r="C855" s="225" t="s">
        <v>864</v>
      </c>
      <c r="D855" s="226"/>
      <c r="E855" s="178">
        <v>27.28</v>
      </c>
      <c r="F855" s="179"/>
      <c r="G855" s="180"/>
      <c r="H855" s="181"/>
      <c r="I855" s="182"/>
      <c r="J855" s="181"/>
      <c r="K855" s="182"/>
      <c r="M855" s="177" t="s">
        <v>864</v>
      </c>
      <c r="O855" s="177"/>
      <c r="Q855" s="167"/>
    </row>
    <row r="856" spans="1:82">
      <c r="A856" s="175"/>
      <c r="B856" s="176"/>
      <c r="C856" s="225" t="s">
        <v>865</v>
      </c>
      <c r="D856" s="226"/>
      <c r="E856" s="178">
        <v>14.19</v>
      </c>
      <c r="F856" s="179"/>
      <c r="G856" s="180"/>
      <c r="H856" s="181"/>
      <c r="I856" s="182"/>
      <c r="J856" s="181"/>
      <c r="K856" s="182"/>
      <c r="M856" s="177" t="s">
        <v>865</v>
      </c>
      <c r="O856" s="177"/>
      <c r="Q856" s="167"/>
    </row>
    <row r="857" spans="1:82">
      <c r="A857" s="175"/>
      <c r="B857" s="176"/>
      <c r="C857" s="225" t="s">
        <v>866</v>
      </c>
      <c r="D857" s="226"/>
      <c r="E857" s="178">
        <v>13.01</v>
      </c>
      <c r="F857" s="179"/>
      <c r="G857" s="180"/>
      <c r="H857" s="181"/>
      <c r="I857" s="182"/>
      <c r="J857" s="181"/>
      <c r="K857" s="182"/>
      <c r="M857" s="177" t="s">
        <v>866</v>
      </c>
      <c r="O857" s="177"/>
      <c r="Q857" s="167"/>
    </row>
    <row r="858" spans="1:82">
      <c r="A858" s="175"/>
      <c r="B858" s="176"/>
      <c r="C858" s="225" t="s">
        <v>867</v>
      </c>
      <c r="D858" s="226"/>
      <c r="E858" s="178">
        <v>15.43</v>
      </c>
      <c r="F858" s="179"/>
      <c r="G858" s="180"/>
      <c r="H858" s="181"/>
      <c r="I858" s="182"/>
      <c r="J858" s="181"/>
      <c r="K858" s="182"/>
      <c r="M858" s="177" t="s">
        <v>867</v>
      </c>
      <c r="O858" s="177"/>
      <c r="Q858" s="167"/>
    </row>
    <row r="859" spans="1:82">
      <c r="A859" s="175"/>
      <c r="B859" s="176"/>
      <c r="C859" s="225" t="s">
        <v>868</v>
      </c>
      <c r="D859" s="226"/>
      <c r="E859" s="178">
        <v>28.43</v>
      </c>
      <c r="F859" s="179"/>
      <c r="G859" s="180"/>
      <c r="H859" s="181"/>
      <c r="I859" s="182"/>
      <c r="J859" s="181"/>
      <c r="K859" s="182"/>
      <c r="M859" s="177" t="s">
        <v>868</v>
      </c>
      <c r="O859" s="177"/>
      <c r="Q859" s="167"/>
    </row>
    <row r="860" spans="1:82">
      <c r="A860" s="175"/>
      <c r="B860" s="176"/>
      <c r="C860" s="225" t="s">
        <v>869</v>
      </c>
      <c r="D860" s="226"/>
      <c r="E860" s="178">
        <v>16.55</v>
      </c>
      <c r="F860" s="179"/>
      <c r="G860" s="180"/>
      <c r="H860" s="181"/>
      <c r="I860" s="182"/>
      <c r="J860" s="181"/>
      <c r="K860" s="182"/>
      <c r="M860" s="177" t="s">
        <v>869</v>
      </c>
      <c r="O860" s="177"/>
      <c r="Q860" s="167"/>
    </row>
    <row r="861" spans="1:82">
      <c r="A861" s="175"/>
      <c r="B861" s="176"/>
      <c r="C861" s="225" t="s">
        <v>870</v>
      </c>
      <c r="D861" s="226"/>
      <c r="E861" s="178">
        <v>7.84</v>
      </c>
      <c r="F861" s="179"/>
      <c r="G861" s="180"/>
      <c r="H861" s="181"/>
      <c r="I861" s="182"/>
      <c r="J861" s="181"/>
      <c r="K861" s="182"/>
      <c r="M861" s="177" t="s">
        <v>870</v>
      </c>
      <c r="O861" s="177"/>
      <c r="Q861" s="167"/>
    </row>
    <row r="862" spans="1:82">
      <c r="A862" s="175"/>
      <c r="B862" s="176"/>
      <c r="C862" s="225" t="s">
        <v>871</v>
      </c>
      <c r="D862" s="226"/>
      <c r="E862" s="178">
        <v>15.55</v>
      </c>
      <c r="F862" s="179"/>
      <c r="G862" s="180"/>
      <c r="H862" s="181"/>
      <c r="I862" s="182"/>
      <c r="J862" s="181"/>
      <c r="K862" s="182"/>
      <c r="M862" s="177" t="s">
        <v>871</v>
      </c>
      <c r="O862" s="177"/>
      <c r="Q862" s="167"/>
    </row>
    <row r="863" spans="1:82">
      <c r="A863" s="175"/>
      <c r="B863" s="176"/>
      <c r="C863" s="225" t="s">
        <v>872</v>
      </c>
      <c r="D863" s="226"/>
      <c r="E863" s="178">
        <v>15.54</v>
      </c>
      <c r="F863" s="179"/>
      <c r="G863" s="180"/>
      <c r="H863" s="181"/>
      <c r="I863" s="182"/>
      <c r="J863" s="181"/>
      <c r="K863" s="182"/>
      <c r="M863" s="177" t="s">
        <v>872</v>
      </c>
      <c r="O863" s="177"/>
      <c r="Q863" s="167"/>
    </row>
    <row r="864" spans="1:82">
      <c r="A864" s="175"/>
      <c r="B864" s="176"/>
      <c r="C864" s="225" t="s">
        <v>873</v>
      </c>
      <c r="D864" s="226"/>
      <c r="E864" s="178">
        <v>14.2</v>
      </c>
      <c r="F864" s="179"/>
      <c r="G864" s="180"/>
      <c r="H864" s="181"/>
      <c r="I864" s="182"/>
      <c r="J864" s="181"/>
      <c r="K864" s="182"/>
      <c r="M864" s="177" t="s">
        <v>873</v>
      </c>
      <c r="O864" s="177"/>
      <c r="Q864" s="167"/>
    </row>
    <row r="865" spans="1:82">
      <c r="A865" s="175"/>
      <c r="B865" s="176"/>
      <c r="C865" s="225" t="s">
        <v>874</v>
      </c>
      <c r="D865" s="226"/>
      <c r="E865" s="178">
        <v>13.73</v>
      </c>
      <c r="F865" s="179"/>
      <c r="G865" s="180"/>
      <c r="H865" s="181"/>
      <c r="I865" s="182"/>
      <c r="J865" s="181"/>
      <c r="K865" s="182"/>
      <c r="M865" s="177" t="s">
        <v>874</v>
      </c>
      <c r="O865" s="177"/>
      <c r="Q865" s="167"/>
    </row>
    <row r="866" spans="1:82">
      <c r="A866" s="175"/>
      <c r="B866" s="176"/>
      <c r="C866" s="225" t="s">
        <v>875</v>
      </c>
      <c r="D866" s="226"/>
      <c r="E866" s="178">
        <v>15.72</v>
      </c>
      <c r="F866" s="179"/>
      <c r="G866" s="180"/>
      <c r="H866" s="181"/>
      <c r="I866" s="182"/>
      <c r="J866" s="181"/>
      <c r="K866" s="182"/>
      <c r="M866" s="177" t="s">
        <v>875</v>
      </c>
      <c r="O866" s="177"/>
      <c r="Q866" s="167"/>
    </row>
    <row r="867" spans="1:82">
      <c r="A867" s="175"/>
      <c r="B867" s="176"/>
      <c r="C867" s="225" t="s">
        <v>876</v>
      </c>
      <c r="D867" s="226"/>
      <c r="E867" s="178">
        <v>18.059999999999999</v>
      </c>
      <c r="F867" s="179"/>
      <c r="G867" s="180"/>
      <c r="H867" s="181"/>
      <c r="I867" s="182"/>
      <c r="J867" s="181"/>
      <c r="K867" s="182"/>
      <c r="M867" s="177" t="s">
        <v>876</v>
      </c>
      <c r="O867" s="177"/>
      <c r="Q867" s="167"/>
    </row>
    <row r="868" spans="1:82">
      <c r="A868" s="168">
        <v>102</v>
      </c>
      <c r="B868" s="169" t="s">
        <v>926</v>
      </c>
      <c r="C868" s="170" t="s">
        <v>927</v>
      </c>
      <c r="D868" s="171" t="s">
        <v>139</v>
      </c>
      <c r="E868" s="172">
        <v>203.56</v>
      </c>
      <c r="F868" s="204"/>
      <c r="G868" s="173">
        <f>E868*F868</f>
        <v>0</v>
      </c>
      <c r="H868" s="174">
        <v>0</v>
      </c>
      <c r="I868" s="174">
        <f>E868*H868</f>
        <v>0</v>
      </c>
      <c r="J868" s="174">
        <v>0</v>
      </c>
      <c r="K868" s="174">
        <f>E868*J868</f>
        <v>0</v>
      </c>
      <c r="Q868" s="167">
        <v>2</v>
      </c>
      <c r="AA868" s="144">
        <v>12</v>
      </c>
      <c r="AB868" s="144">
        <v>0</v>
      </c>
      <c r="AC868" s="144">
        <v>106</v>
      </c>
      <c r="BB868" s="144">
        <v>2</v>
      </c>
      <c r="BC868" s="144">
        <f>IF(BB868=1,G868,0)</f>
        <v>0</v>
      </c>
      <c r="BD868" s="144">
        <f>IF(BB868=2,G868,0)</f>
        <v>0</v>
      </c>
      <c r="BE868" s="144">
        <f>IF(BB868=3,G868,0)</f>
        <v>0</v>
      </c>
      <c r="BF868" s="144">
        <f>IF(BB868=4,G868,0)</f>
        <v>0</v>
      </c>
      <c r="BG868" s="144">
        <f>IF(BB868=5,G868,0)</f>
        <v>0</v>
      </c>
      <c r="CA868" s="144">
        <v>12</v>
      </c>
      <c r="CB868" s="144">
        <v>0</v>
      </c>
      <c r="CC868" s="167"/>
      <c r="CD868" s="167"/>
    </row>
    <row r="869" spans="1:82">
      <c r="A869" s="168">
        <v>103</v>
      </c>
      <c r="B869" s="169" t="s">
        <v>928</v>
      </c>
      <c r="C869" s="170" t="s">
        <v>929</v>
      </c>
      <c r="D869" s="171" t="s">
        <v>98</v>
      </c>
      <c r="E869" s="172">
        <v>223.13499999999999</v>
      </c>
      <c r="F869" s="204"/>
      <c r="G869" s="173">
        <f>E869*F869</f>
        <v>0</v>
      </c>
      <c r="H869" s="174">
        <v>2.3600000000000001E-3</v>
      </c>
      <c r="I869" s="174">
        <f>E869*H869</f>
        <v>0.52659860000000003</v>
      </c>
      <c r="J869" s="174">
        <v>0</v>
      </c>
      <c r="K869" s="174">
        <f>E869*J869</f>
        <v>0</v>
      </c>
      <c r="Q869" s="167">
        <v>2</v>
      </c>
      <c r="AA869" s="144">
        <v>12</v>
      </c>
      <c r="AB869" s="144">
        <v>0</v>
      </c>
      <c r="AC869" s="144">
        <v>8</v>
      </c>
      <c r="BB869" s="144">
        <v>2</v>
      </c>
      <c r="BC869" s="144">
        <f>IF(BB869=1,G869,0)</f>
        <v>0</v>
      </c>
      <c r="BD869" s="144">
        <f>IF(BB869=2,G869,0)</f>
        <v>0</v>
      </c>
      <c r="BE869" s="144">
        <f>IF(BB869=3,G869,0)</f>
        <v>0</v>
      </c>
      <c r="BF869" s="144">
        <f>IF(BB869=4,G869,0)</f>
        <v>0</v>
      </c>
      <c r="BG869" s="144">
        <f>IF(BB869=5,G869,0)</f>
        <v>0</v>
      </c>
      <c r="CA869" s="144">
        <v>12</v>
      </c>
      <c r="CB869" s="144">
        <v>0</v>
      </c>
      <c r="CC869" s="167"/>
      <c r="CD869" s="167"/>
    </row>
    <row r="870" spans="1:82">
      <c r="A870" s="175"/>
      <c r="B870" s="176"/>
      <c r="C870" s="225" t="s">
        <v>930</v>
      </c>
      <c r="D870" s="226"/>
      <c r="E870" s="178">
        <v>223.13499999999999</v>
      </c>
      <c r="F870" s="179"/>
      <c r="G870" s="180"/>
      <c r="H870" s="181"/>
      <c r="I870" s="182"/>
      <c r="J870" s="181"/>
      <c r="K870" s="182"/>
      <c r="M870" s="177" t="s">
        <v>930</v>
      </c>
      <c r="O870" s="177"/>
      <c r="Q870" s="167"/>
    </row>
    <row r="871" spans="1:82">
      <c r="A871" s="175"/>
      <c r="B871" s="176"/>
      <c r="C871" s="225" t="s">
        <v>931</v>
      </c>
      <c r="D871" s="226"/>
      <c r="E871" s="178">
        <v>0</v>
      </c>
      <c r="F871" s="179"/>
      <c r="G871" s="180"/>
      <c r="H871" s="181"/>
      <c r="I871" s="182"/>
      <c r="J871" s="181"/>
      <c r="K871" s="182"/>
      <c r="M871" s="177" t="s">
        <v>931</v>
      </c>
      <c r="O871" s="177"/>
      <c r="Q871" s="167"/>
    </row>
    <row r="872" spans="1:82">
      <c r="A872" s="168">
        <v>104</v>
      </c>
      <c r="B872" s="169" t="s">
        <v>932</v>
      </c>
      <c r="C872" s="170" t="s">
        <v>933</v>
      </c>
      <c r="D872" s="171" t="s">
        <v>846</v>
      </c>
      <c r="E872" s="172">
        <v>6.5439999999999996</v>
      </c>
      <c r="F872" s="204"/>
      <c r="G872" s="173">
        <f>E872*F872</f>
        <v>0</v>
      </c>
      <c r="H872" s="174">
        <v>0</v>
      </c>
      <c r="I872" s="174">
        <f>E872*H872</f>
        <v>0</v>
      </c>
      <c r="J872" s="174">
        <v>0</v>
      </c>
      <c r="K872" s="174">
        <f>E872*J872</f>
        <v>0</v>
      </c>
      <c r="Q872" s="167">
        <v>2</v>
      </c>
      <c r="AA872" s="144">
        <v>12</v>
      </c>
      <c r="AB872" s="144">
        <v>0</v>
      </c>
      <c r="AC872" s="144">
        <v>130</v>
      </c>
      <c r="BB872" s="144">
        <v>2</v>
      </c>
      <c r="BC872" s="144">
        <f>IF(BB872=1,G872,0)</f>
        <v>0</v>
      </c>
      <c r="BD872" s="144">
        <f>IF(BB872=2,G872,0)</f>
        <v>0</v>
      </c>
      <c r="BE872" s="144">
        <f>IF(BB872=3,G872,0)</f>
        <v>0</v>
      </c>
      <c r="BF872" s="144">
        <f>IF(BB872=4,G872,0)</f>
        <v>0</v>
      </c>
      <c r="BG872" s="144">
        <f>IF(BB872=5,G872,0)</f>
        <v>0</v>
      </c>
      <c r="CA872" s="144">
        <v>12</v>
      </c>
      <c r="CB872" s="144">
        <v>0</v>
      </c>
      <c r="CC872" s="167"/>
      <c r="CD872" s="167"/>
    </row>
    <row r="873" spans="1:82">
      <c r="A873" s="175"/>
      <c r="B873" s="176"/>
      <c r="C873" s="225" t="s">
        <v>934</v>
      </c>
      <c r="D873" s="226"/>
      <c r="E873" s="178">
        <v>6.5439999999999996</v>
      </c>
      <c r="F873" s="179"/>
      <c r="G873" s="180"/>
      <c r="H873" s="181"/>
      <c r="I873" s="182"/>
      <c r="J873" s="181"/>
      <c r="K873" s="182"/>
      <c r="M873" s="177" t="s">
        <v>934</v>
      </c>
      <c r="O873" s="177"/>
      <c r="Q873" s="167"/>
    </row>
    <row r="874" spans="1:82">
      <c r="A874" s="168">
        <v>105</v>
      </c>
      <c r="B874" s="169" t="s">
        <v>935</v>
      </c>
      <c r="C874" s="170" t="s">
        <v>936</v>
      </c>
      <c r="D874" s="171" t="s">
        <v>846</v>
      </c>
      <c r="E874" s="172">
        <v>7.3601999999999999</v>
      </c>
      <c r="F874" s="204"/>
      <c r="G874" s="173">
        <f>E874*F874</f>
        <v>0</v>
      </c>
      <c r="H874" s="174">
        <v>0</v>
      </c>
      <c r="I874" s="174">
        <f>E874*H874</f>
        <v>0</v>
      </c>
      <c r="J874" s="174">
        <v>0</v>
      </c>
      <c r="K874" s="174">
        <f>E874*J874</f>
        <v>0</v>
      </c>
      <c r="Q874" s="167">
        <v>2</v>
      </c>
      <c r="AA874" s="144">
        <v>12</v>
      </c>
      <c r="AB874" s="144">
        <v>0</v>
      </c>
      <c r="AC874" s="144">
        <v>131</v>
      </c>
      <c r="BB874" s="144">
        <v>2</v>
      </c>
      <c r="BC874" s="144">
        <f>IF(BB874=1,G874,0)</f>
        <v>0</v>
      </c>
      <c r="BD874" s="144">
        <f>IF(BB874=2,G874,0)</f>
        <v>0</v>
      </c>
      <c r="BE874" s="144">
        <f>IF(BB874=3,G874,0)</f>
        <v>0</v>
      </c>
      <c r="BF874" s="144">
        <f>IF(BB874=4,G874,0)</f>
        <v>0</v>
      </c>
      <c r="BG874" s="144">
        <f>IF(BB874=5,G874,0)</f>
        <v>0</v>
      </c>
      <c r="CA874" s="144">
        <v>12</v>
      </c>
      <c r="CB874" s="144">
        <v>0</v>
      </c>
      <c r="CC874" s="167"/>
      <c r="CD874" s="167"/>
    </row>
    <row r="875" spans="1:82">
      <c r="A875" s="175"/>
      <c r="B875" s="176"/>
      <c r="C875" s="225" t="s">
        <v>937</v>
      </c>
      <c r="D875" s="226"/>
      <c r="E875" s="178">
        <v>7.3601999999999999</v>
      </c>
      <c r="F875" s="179"/>
      <c r="G875" s="180"/>
      <c r="H875" s="181"/>
      <c r="I875" s="182"/>
      <c r="J875" s="181"/>
      <c r="K875" s="182"/>
      <c r="M875" s="177" t="s">
        <v>937</v>
      </c>
      <c r="O875" s="177"/>
      <c r="Q875" s="167"/>
    </row>
    <row r="876" spans="1:82">
      <c r="A876" s="168">
        <v>106</v>
      </c>
      <c r="B876" s="169" t="s">
        <v>938</v>
      </c>
      <c r="C876" s="170" t="s">
        <v>939</v>
      </c>
      <c r="D876" s="171" t="s">
        <v>846</v>
      </c>
      <c r="E876" s="172">
        <v>6.3379000000000003</v>
      </c>
      <c r="F876" s="204"/>
      <c r="G876" s="173">
        <f>E876*F876</f>
        <v>0</v>
      </c>
      <c r="H876" s="174">
        <v>0</v>
      </c>
      <c r="I876" s="174">
        <f>E876*H876</f>
        <v>0</v>
      </c>
      <c r="J876" s="174">
        <v>0</v>
      </c>
      <c r="K876" s="174">
        <f>E876*J876</f>
        <v>0</v>
      </c>
      <c r="Q876" s="167">
        <v>2</v>
      </c>
      <c r="AA876" s="144">
        <v>12</v>
      </c>
      <c r="AB876" s="144">
        <v>0</v>
      </c>
      <c r="AC876" s="144">
        <v>132</v>
      </c>
      <c r="BB876" s="144">
        <v>2</v>
      </c>
      <c r="BC876" s="144">
        <f>IF(BB876=1,G876,0)</f>
        <v>0</v>
      </c>
      <c r="BD876" s="144">
        <f>IF(BB876=2,G876,0)</f>
        <v>0</v>
      </c>
      <c r="BE876" s="144">
        <f>IF(BB876=3,G876,0)</f>
        <v>0</v>
      </c>
      <c r="BF876" s="144">
        <f>IF(BB876=4,G876,0)</f>
        <v>0</v>
      </c>
      <c r="BG876" s="144">
        <f>IF(BB876=5,G876,0)</f>
        <v>0</v>
      </c>
      <c r="CA876" s="144">
        <v>12</v>
      </c>
      <c r="CB876" s="144">
        <v>0</v>
      </c>
      <c r="CC876" s="167"/>
      <c r="CD876" s="167"/>
    </row>
    <row r="877" spans="1:82">
      <c r="A877" s="175"/>
      <c r="B877" s="176"/>
      <c r="C877" s="225" t="s">
        <v>940</v>
      </c>
      <c r="D877" s="226"/>
      <c r="E877" s="178">
        <v>6.3379000000000003</v>
      </c>
      <c r="F877" s="179"/>
      <c r="G877" s="180"/>
      <c r="H877" s="181"/>
      <c r="I877" s="182"/>
      <c r="J877" s="181"/>
      <c r="K877" s="182"/>
      <c r="M877" s="177" t="s">
        <v>940</v>
      </c>
      <c r="O877" s="177"/>
      <c r="Q877" s="167"/>
    </row>
    <row r="878" spans="1:82">
      <c r="A878" s="168">
        <v>107</v>
      </c>
      <c r="B878" s="169" t="s">
        <v>941</v>
      </c>
      <c r="C878" s="170" t="s">
        <v>942</v>
      </c>
      <c r="D878" s="171" t="s">
        <v>98</v>
      </c>
      <c r="E878" s="172">
        <v>204.45</v>
      </c>
      <c r="F878" s="204"/>
      <c r="G878" s="173">
        <f>E878*F878</f>
        <v>0</v>
      </c>
      <c r="H878" s="174">
        <v>0</v>
      </c>
      <c r="I878" s="174">
        <f>E878*H878</f>
        <v>0</v>
      </c>
      <c r="J878" s="174">
        <v>0</v>
      </c>
      <c r="K878" s="174">
        <f>E878*J878</f>
        <v>0</v>
      </c>
      <c r="Q878" s="167">
        <v>2</v>
      </c>
      <c r="AA878" s="144">
        <v>12</v>
      </c>
      <c r="AB878" s="144">
        <v>0</v>
      </c>
      <c r="AC878" s="144">
        <v>100</v>
      </c>
      <c r="BB878" s="144">
        <v>2</v>
      </c>
      <c r="BC878" s="144">
        <f>IF(BB878=1,G878,0)</f>
        <v>0</v>
      </c>
      <c r="BD878" s="144">
        <f>IF(BB878=2,G878,0)</f>
        <v>0</v>
      </c>
      <c r="BE878" s="144">
        <f>IF(BB878=3,G878,0)</f>
        <v>0</v>
      </c>
      <c r="BF878" s="144">
        <f>IF(BB878=4,G878,0)</f>
        <v>0</v>
      </c>
      <c r="BG878" s="144">
        <f>IF(BB878=5,G878,0)</f>
        <v>0</v>
      </c>
      <c r="CA878" s="144">
        <v>12</v>
      </c>
      <c r="CB878" s="144">
        <v>0</v>
      </c>
      <c r="CC878" s="167"/>
      <c r="CD878" s="167"/>
    </row>
    <row r="879" spans="1:82">
      <c r="A879" s="168">
        <v>108</v>
      </c>
      <c r="B879" s="169" t="s">
        <v>943</v>
      </c>
      <c r="C879" s="170" t="s">
        <v>944</v>
      </c>
      <c r="D879" s="171" t="s">
        <v>846</v>
      </c>
      <c r="E879" s="172">
        <v>1622.8</v>
      </c>
      <c r="F879" s="204"/>
      <c r="G879" s="173">
        <f>E879*F879</f>
        <v>0</v>
      </c>
      <c r="H879" s="174">
        <v>1E-3</v>
      </c>
      <c r="I879" s="174">
        <f>E879*H879</f>
        <v>1.6228</v>
      </c>
      <c r="J879" s="174">
        <v>0</v>
      </c>
      <c r="K879" s="174">
        <f>E879*J879</f>
        <v>0</v>
      </c>
      <c r="Q879" s="167">
        <v>2</v>
      </c>
      <c r="AA879" s="144">
        <v>3</v>
      </c>
      <c r="AB879" s="144">
        <v>7</v>
      </c>
      <c r="AC879" s="144">
        <v>58581721</v>
      </c>
      <c r="BB879" s="144">
        <v>2</v>
      </c>
      <c r="BC879" s="144">
        <f>IF(BB879=1,G879,0)</f>
        <v>0</v>
      </c>
      <c r="BD879" s="144">
        <f>IF(BB879=2,G879,0)</f>
        <v>0</v>
      </c>
      <c r="BE879" s="144">
        <f>IF(BB879=3,G879,0)</f>
        <v>0</v>
      </c>
      <c r="BF879" s="144">
        <f>IF(BB879=4,G879,0)</f>
        <v>0</v>
      </c>
      <c r="BG879" s="144">
        <f>IF(BB879=5,G879,0)</f>
        <v>0</v>
      </c>
      <c r="CA879" s="144">
        <v>3</v>
      </c>
      <c r="CB879" s="144">
        <v>7</v>
      </c>
      <c r="CC879" s="167"/>
      <c r="CD879" s="167"/>
    </row>
    <row r="880" spans="1:82">
      <c r="A880" s="175"/>
      <c r="B880" s="176"/>
      <c r="C880" s="225" t="s">
        <v>945</v>
      </c>
      <c r="D880" s="226"/>
      <c r="E880" s="178">
        <v>1622.8</v>
      </c>
      <c r="F880" s="179"/>
      <c r="G880" s="180"/>
      <c r="H880" s="181"/>
      <c r="I880" s="182"/>
      <c r="J880" s="181"/>
      <c r="K880" s="182"/>
      <c r="M880" s="177" t="s">
        <v>945</v>
      </c>
      <c r="O880" s="177"/>
      <c r="Q880" s="167"/>
    </row>
    <row r="881" spans="1:82">
      <c r="A881" s="168">
        <v>109</v>
      </c>
      <c r="B881" s="169" t="s">
        <v>946</v>
      </c>
      <c r="C881" s="170" t="s">
        <v>947</v>
      </c>
      <c r="D881" s="171" t="s">
        <v>62</v>
      </c>
      <c r="E881" s="172">
        <v>1704.728222</v>
      </c>
      <c r="F881" s="204"/>
      <c r="G881" s="173">
        <f>E881*F881</f>
        <v>0</v>
      </c>
      <c r="H881" s="174">
        <v>0</v>
      </c>
      <c r="I881" s="174">
        <f>E881*H881</f>
        <v>0</v>
      </c>
      <c r="J881" s="174">
        <v>0</v>
      </c>
      <c r="K881" s="174">
        <f>E881*J881</f>
        <v>0</v>
      </c>
      <c r="Q881" s="167">
        <v>2</v>
      </c>
      <c r="AA881" s="144">
        <v>7</v>
      </c>
      <c r="AB881" s="144">
        <v>1002</v>
      </c>
      <c r="AC881" s="144">
        <v>5</v>
      </c>
      <c r="BB881" s="144">
        <v>2</v>
      </c>
      <c r="BC881" s="144">
        <f>IF(BB881=1,G881,0)</f>
        <v>0</v>
      </c>
      <c r="BD881" s="144">
        <f>IF(BB881=2,G881,0)</f>
        <v>0</v>
      </c>
      <c r="BE881" s="144">
        <f>IF(BB881=3,G881,0)</f>
        <v>0</v>
      </c>
      <c r="BF881" s="144">
        <f>IF(BB881=4,G881,0)</f>
        <v>0</v>
      </c>
      <c r="BG881" s="144">
        <f>IF(BB881=5,G881,0)</f>
        <v>0</v>
      </c>
      <c r="CA881" s="144">
        <v>7</v>
      </c>
      <c r="CB881" s="144">
        <v>1002</v>
      </c>
      <c r="CC881" s="167"/>
      <c r="CD881" s="167"/>
    </row>
    <row r="882" spans="1:82">
      <c r="A882" s="183"/>
      <c r="B882" s="184" t="s">
        <v>81</v>
      </c>
      <c r="C882" s="185" t="str">
        <f>CONCATENATE(B824," ",C824)</f>
        <v>776 Podlahy povlakové</v>
      </c>
      <c r="D882" s="186"/>
      <c r="E882" s="187"/>
      <c r="F882" s="188"/>
      <c r="G882" s="189">
        <f>SUM(G824:G881)</f>
        <v>0</v>
      </c>
      <c r="H882" s="190"/>
      <c r="I882" s="191">
        <f>SUM(I824:I881)</f>
        <v>2.2045823000000002</v>
      </c>
      <c r="J882" s="190"/>
      <c r="K882" s="191">
        <f>SUM(K824:K881)</f>
        <v>-0.21553</v>
      </c>
      <c r="Q882" s="167">
        <v>4</v>
      </c>
      <c r="BC882" s="192">
        <f>SUM(BC824:BC881)</f>
        <v>0</v>
      </c>
      <c r="BD882" s="192">
        <f>SUM(BD824:BD881)</f>
        <v>0</v>
      </c>
      <c r="BE882" s="192">
        <f>SUM(BE824:BE881)</f>
        <v>0</v>
      </c>
      <c r="BF882" s="192">
        <f>SUM(BF824:BF881)</f>
        <v>0</v>
      </c>
      <c r="BG882" s="192">
        <f>SUM(BG824:BG881)</f>
        <v>0</v>
      </c>
    </row>
    <row r="883" spans="1:82">
      <c r="A883" s="159" t="s">
        <v>78</v>
      </c>
      <c r="B883" s="160" t="s">
        <v>948</v>
      </c>
      <c r="C883" s="161" t="s">
        <v>949</v>
      </c>
      <c r="D883" s="162"/>
      <c r="E883" s="163"/>
      <c r="F883" s="163"/>
      <c r="G883" s="164"/>
      <c r="H883" s="165"/>
      <c r="I883" s="166"/>
      <c r="J883" s="165"/>
      <c r="K883" s="166"/>
      <c r="Q883" s="167">
        <v>1</v>
      </c>
    </row>
    <row r="884" spans="1:82">
      <c r="A884" s="168">
        <v>110</v>
      </c>
      <c r="B884" s="169" t="s">
        <v>950</v>
      </c>
      <c r="C884" s="170" t="s">
        <v>951</v>
      </c>
      <c r="D884" s="171" t="s">
        <v>98</v>
      </c>
      <c r="E884" s="172">
        <v>4.62</v>
      </c>
      <c r="F884" s="204"/>
      <c r="G884" s="173">
        <f>E884*F884</f>
        <v>0</v>
      </c>
      <c r="H884" s="174">
        <v>0</v>
      </c>
      <c r="I884" s="174">
        <f>E884*H884</f>
        <v>0</v>
      </c>
      <c r="J884" s="174">
        <v>0</v>
      </c>
      <c r="K884" s="174">
        <f>E884*J884</f>
        <v>0</v>
      </c>
      <c r="Q884" s="167">
        <v>2</v>
      </c>
      <c r="AA884" s="144">
        <v>1</v>
      </c>
      <c r="AB884" s="144">
        <v>7</v>
      </c>
      <c r="AC884" s="144">
        <v>7</v>
      </c>
      <c r="BB884" s="144">
        <v>2</v>
      </c>
      <c r="BC884" s="144">
        <f>IF(BB884=1,G884,0)</f>
        <v>0</v>
      </c>
      <c r="BD884" s="144">
        <f>IF(BB884=2,G884,0)</f>
        <v>0</v>
      </c>
      <c r="BE884" s="144">
        <f>IF(BB884=3,G884,0)</f>
        <v>0</v>
      </c>
      <c r="BF884" s="144">
        <f>IF(BB884=4,G884,0)</f>
        <v>0</v>
      </c>
      <c r="BG884" s="144">
        <f>IF(BB884=5,G884,0)</f>
        <v>0</v>
      </c>
      <c r="CA884" s="144">
        <v>1</v>
      </c>
      <c r="CB884" s="144">
        <v>7</v>
      </c>
      <c r="CC884" s="167"/>
      <c r="CD884" s="167"/>
    </row>
    <row r="885" spans="1:82">
      <c r="A885" s="175"/>
      <c r="B885" s="176"/>
      <c r="C885" s="225" t="s">
        <v>952</v>
      </c>
      <c r="D885" s="226"/>
      <c r="E885" s="178">
        <v>4.62</v>
      </c>
      <c r="F885" s="179"/>
      <c r="G885" s="180"/>
      <c r="H885" s="181"/>
      <c r="I885" s="182"/>
      <c r="J885" s="181"/>
      <c r="K885" s="182"/>
      <c r="M885" s="177" t="s">
        <v>952</v>
      </c>
      <c r="O885" s="177"/>
      <c r="Q885" s="167"/>
    </row>
    <row r="886" spans="1:82">
      <c r="A886" s="168">
        <v>111</v>
      </c>
      <c r="B886" s="169" t="s">
        <v>953</v>
      </c>
      <c r="C886" s="170" t="s">
        <v>954</v>
      </c>
      <c r="D886" s="171" t="s">
        <v>98</v>
      </c>
      <c r="E886" s="172">
        <v>4.62</v>
      </c>
      <c r="F886" s="204"/>
      <c r="G886" s="173">
        <f>E886*F886</f>
        <v>0</v>
      </c>
      <c r="H886" s="174">
        <v>1.6000000000000001E-4</v>
      </c>
      <c r="I886" s="174">
        <f>E886*H886</f>
        <v>7.3920000000000008E-4</v>
      </c>
      <c r="J886" s="174">
        <v>0</v>
      </c>
      <c r="K886" s="174">
        <f>E886*J886</f>
        <v>0</v>
      </c>
      <c r="Q886" s="167">
        <v>2</v>
      </c>
      <c r="AA886" s="144">
        <v>1</v>
      </c>
      <c r="AB886" s="144">
        <v>7</v>
      </c>
      <c r="AC886" s="144">
        <v>7</v>
      </c>
      <c r="BB886" s="144">
        <v>2</v>
      </c>
      <c r="BC886" s="144">
        <f>IF(BB886=1,G886,0)</f>
        <v>0</v>
      </c>
      <c r="BD886" s="144">
        <f>IF(BB886=2,G886,0)</f>
        <v>0</v>
      </c>
      <c r="BE886" s="144">
        <f>IF(BB886=3,G886,0)</f>
        <v>0</v>
      </c>
      <c r="BF886" s="144">
        <f>IF(BB886=4,G886,0)</f>
        <v>0</v>
      </c>
      <c r="BG886" s="144">
        <f>IF(BB886=5,G886,0)</f>
        <v>0</v>
      </c>
      <c r="CA886" s="144">
        <v>1</v>
      </c>
      <c r="CB886" s="144">
        <v>7</v>
      </c>
      <c r="CC886" s="167"/>
      <c r="CD886" s="167"/>
    </row>
    <row r="887" spans="1:82">
      <c r="A887" s="168">
        <v>112</v>
      </c>
      <c r="B887" s="169" t="s">
        <v>955</v>
      </c>
      <c r="C887" s="170" t="s">
        <v>956</v>
      </c>
      <c r="D887" s="171" t="s">
        <v>139</v>
      </c>
      <c r="E887" s="172">
        <v>6.7249999999999996</v>
      </c>
      <c r="F887" s="204"/>
      <c r="G887" s="173">
        <f>E887*F887</f>
        <v>0</v>
      </c>
      <c r="H887" s="174">
        <v>0</v>
      </c>
      <c r="I887" s="174">
        <f>E887*H887</f>
        <v>0</v>
      </c>
      <c r="J887" s="174">
        <v>0</v>
      </c>
      <c r="K887" s="174">
        <f>E887*J887</f>
        <v>0</v>
      </c>
      <c r="Q887" s="167">
        <v>2</v>
      </c>
      <c r="AA887" s="144">
        <v>1</v>
      </c>
      <c r="AB887" s="144">
        <v>7</v>
      </c>
      <c r="AC887" s="144">
        <v>7</v>
      </c>
      <c r="BB887" s="144">
        <v>2</v>
      </c>
      <c r="BC887" s="144">
        <f>IF(BB887=1,G887,0)</f>
        <v>0</v>
      </c>
      <c r="BD887" s="144">
        <f>IF(BB887=2,G887,0)</f>
        <v>0</v>
      </c>
      <c r="BE887" s="144">
        <f>IF(BB887=3,G887,0)</f>
        <v>0</v>
      </c>
      <c r="BF887" s="144">
        <f>IF(BB887=4,G887,0)</f>
        <v>0</v>
      </c>
      <c r="BG887" s="144">
        <f>IF(BB887=5,G887,0)</f>
        <v>0</v>
      </c>
      <c r="CA887" s="144">
        <v>1</v>
      </c>
      <c r="CB887" s="144">
        <v>7</v>
      </c>
      <c r="CC887" s="167"/>
      <c r="CD887" s="167"/>
    </row>
    <row r="888" spans="1:82">
      <c r="A888" s="175"/>
      <c r="B888" s="176"/>
      <c r="C888" s="225" t="s">
        <v>957</v>
      </c>
      <c r="D888" s="226"/>
      <c r="E888" s="178">
        <v>6.7249999999999996</v>
      </c>
      <c r="F888" s="179"/>
      <c r="G888" s="180"/>
      <c r="H888" s="181"/>
      <c r="I888" s="182"/>
      <c r="J888" s="181"/>
      <c r="K888" s="182"/>
      <c r="M888" s="177" t="s">
        <v>957</v>
      </c>
      <c r="O888" s="177"/>
      <c r="Q888" s="167"/>
    </row>
    <row r="889" spans="1:82" ht="22.5">
      <c r="A889" s="168">
        <v>113</v>
      </c>
      <c r="B889" s="169" t="s">
        <v>958</v>
      </c>
      <c r="C889" s="170" t="s">
        <v>959</v>
      </c>
      <c r="D889" s="171" t="s">
        <v>98</v>
      </c>
      <c r="E889" s="172">
        <v>4.7324999999999999</v>
      </c>
      <c r="F889" s="204"/>
      <c r="G889" s="173">
        <f>E889*F889</f>
        <v>0</v>
      </c>
      <c r="H889" s="174">
        <v>0</v>
      </c>
      <c r="I889" s="174">
        <f>E889*H889</f>
        <v>0</v>
      </c>
      <c r="J889" s="174">
        <v>0</v>
      </c>
      <c r="K889" s="174">
        <f>E889*J889</f>
        <v>0</v>
      </c>
      <c r="Q889" s="167">
        <v>2</v>
      </c>
      <c r="AA889" s="144">
        <v>1</v>
      </c>
      <c r="AB889" s="144">
        <v>7</v>
      </c>
      <c r="AC889" s="144">
        <v>7</v>
      </c>
      <c r="BB889" s="144">
        <v>2</v>
      </c>
      <c r="BC889" s="144">
        <f>IF(BB889=1,G889,0)</f>
        <v>0</v>
      </c>
      <c r="BD889" s="144">
        <f>IF(BB889=2,G889,0)</f>
        <v>0</v>
      </c>
      <c r="BE889" s="144">
        <f>IF(BB889=3,G889,0)</f>
        <v>0</v>
      </c>
      <c r="BF889" s="144">
        <f>IF(BB889=4,G889,0)</f>
        <v>0</v>
      </c>
      <c r="BG889" s="144">
        <f>IF(BB889=5,G889,0)</f>
        <v>0</v>
      </c>
      <c r="CA889" s="144">
        <v>1</v>
      </c>
      <c r="CB889" s="144">
        <v>7</v>
      </c>
      <c r="CC889" s="167"/>
      <c r="CD889" s="167"/>
    </row>
    <row r="890" spans="1:82">
      <c r="A890" s="175"/>
      <c r="B890" s="176"/>
      <c r="C890" s="225" t="s">
        <v>200</v>
      </c>
      <c r="D890" s="226"/>
      <c r="E890" s="178">
        <v>4.62</v>
      </c>
      <c r="F890" s="179"/>
      <c r="G890" s="180"/>
      <c r="H890" s="181"/>
      <c r="I890" s="182"/>
      <c r="J890" s="181"/>
      <c r="K890" s="182"/>
      <c r="M890" s="177" t="s">
        <v>200</v>
      </c>
      <c r="O890" s="177"/>
      <c r="Q890" s="167"/>
    </row>
    <row r="891" spans="1:82">
      <c r="A891" s="175"/>
      <c r="B891" s="176"/>
      <c r="C891" s="225" t="s">
        <v>201</v>
      </c>
      <c r="D891" s="226"/>
      <c r="E891" s="178">
        <v>0.1125</v>
      </c>
      <c r="F891" s="179"/>
      <c r="G891" s="180"/>
      <c r="H891" s="181"/>
      <c r="I891" s="182"/>
      <c r="J891" s="181"/>
      <c r="K891" s="182"/>
      <c r="M891" s="177" t="s">
        <v>201</v>
      </c>
      <c r="O891" s="177"/>
      <c r="Q891" s="167"/>
    </row>
    <row r="892" spans="1:82">
      <c r="A892" s="168">
        <v>114</v>
      </c>
      <c r="B892" s="169" t="s">
        <v>960</v>
      </c>
      <c r="C892" s="170" t="s">
        <v>961</v>
      </c>
      <c r="D892" s="171" t="s">
        <v>91</v>
      </c>
      <c r="E892" s="172">
        <v>176.4</v>
      </c>
      <c r="F892" s="204"/>
      <c r="G892" s="173">
        <f>E892*F892</f>
        <v>0</v>
      </c>
      <c r="H892" s="174">
        <v>1.39E-3</v>
      </c>
      <c r="I892" s="174">
        <f>E892*H892</f>
        <v>0.245196</v>
      </c>
      <c r="J892" s="174">
        <v>0</v>
      </c>
      <c r="K892" s="174">
        <f>E892*J892</f>
        <v>0</v>
      </c>
      <c r="Q892" s="167">
        <v>2</v>
      </c>
      <c r="AA892" s="144">
        <v>1</v>
      </c>
      <c r="AB892" s="144">
        <v>7</v>
      </c>
      <c r="AC892" s="144">
        <v>7</v>
      </c>
      <c r="BB892" s="144">
        <v>2</v>
      </c>
      <c r="BC892" s="144">
        <f>IF(BB892=1,G892,0)</f>
        <v>0</v>
      </c>
      <c r="BD892" s="144">
        <f>IF(BB892=2,G892,0)</f>
        <v>0</v>
      </c>
      <c r="BE892" s="144">
        <f>IF(BB892=3,G892,0)</f>
        <v>0</v>
      </c>
      <c r="BF892" s="144">
        <f>IF(BB892=4,G892,0)</f>
        <v>0</v>
      </c>
      <c r="BG892" s="144">
        <f>IF(BB892=5,G892,0)</f>
        <v>0</v>
      </c>
      <c r="CA892" s="144">
        <v>1</v>
      </c>
      <c r="CB892" s="144">
        <v>7</v>
      </c>
      <c r="CC892" s="167"/>
      <c r="CD892" s="167"/>
    </row>
    <row r="893" spans="1:82">
      <c r="A893" s="175"/>
      <c r="B893" s="176"/>
      <c r="C893" s="225" t="s">
        <v>962</v>
      </c>
      <c r="D893" s="226"/>
      <c r="E893" s="178">
        <v>0</v>
      </c>
      <c r="F893" s="179"/>
      <c r="G893" s="180"/>
      <c r="H893" s="181"/>
      <c r="I893" s="182"/>
      <c r="J893" s="181"/>
      <c r="K893" s="182"/>
      <c r="M893" s="177" t="s">
        <v>962</v>
      </c>
      <c r="O893" s="177"/>
      <c r="Q893" s="167"/>
    </row>
    <row r="894" spans="1:82">
      <c r="A894" s="175"/>
      <c r="B894" s="176"/>
      <c r="C894" s="225" t="s">
        <v>963</v>
      </c>
      <c r="D894" s="226"/>
      <c r="E894" s="178">
        <v>0</v>
      </c>
      <c r="F894" s="179"/>
      <c r="G894" s="180"/>
      <c r="H894" s="181"/>
      <c r="I894" s="182"/>
      <c r="J894" s="181"/>
      <c r="K894" s="182"/>
      <c r="M894" s="177" t="s">
        <v>963</v>
      </c>
      <c r="O894" s="177"/>
      <c r="Q894" s="167"/>
    </row>
    <row r="895" spans="1:82">
      <c r="A895" s="175"/>
      <c r="B895" s="176"/>
      <c r="C895" s="225" t="s">
        <v>964</v>
      </c>
      <c r="D895" s="226"/>
      <c r="E895" s="178">
        <v>0</v>
      </c>
      <c r="F895" s="179"/>
      <c r="G895" s="180"/>
      <c r="H895" s="181"/>
      <c r="I895" s="182"/>
      <c r="J895" s="181"/>
      <c r="K895" s="182"/>
      <c r="M895" s="177" t="s">
        <v>964</v>
      </c>
      <c r="O895" s="177"/>
      <c r="Q895" s="167"/>
    </row>
    <row r="896" spans="1:82">
      <c r="A896" s="175"/>
      <c r="B896" s="176"/>
      <c r="C896" s="225" t="s">
        <v>965</v>
      </c>
      <c r="D896" s="226"/>
      <c r="E896" s="178">
        <v>0</v>
      </c>
      <c r="F896" s="179"/>
      <c r="G896" s="180"/>
      <c r="H896" s="181"/>
      <c r="I896" s="182"/>
      <c r="J896" s="181"/>
      <c r="K896" s="182"/>
      <c r="M896" s="177" t="s">
        <v>965</v>
      </c>
      <c r="O896" s="177"/>
      <c r="Q896" s="167"/>
    </row>
    <row r="897" spans="1:82">
      <c r="A897" s="175"/>
      <c r="B897" s="176"/>
      <c r="C897" s="225" t="s">
        <v>966</v>
      </c>
      <c r="D897" s="226"/>
      <c r="E897" s="178">
        <v>176.4</v>
      </c>
      <c r="F897" s="179"/>
      <c r="G897" s="180"/>
      <c r="H897" s="181"/>
      <c r="I897" s="182"/>
      <c r="J897" s="181"/>
      <c r="K897" s="182"/>
      <c r="M897" s="177" t="s">
        <v>966</v>
      </c>
      <c r="O897" s="177"/>
      <c r="Q897" s="167"/>
    </row>
    <row r="898" spans="1:82">
      <c r="A898" s="175"/>
      <c r="B898" s="176"/>
      <c r="C898" s="225" t="s">
        <v>203</v>
      </c>
      <c r="D898" s="226"/>
      <c r="E898" s="178">
        <v>0</v>
      </c>
      <c r="F898" s="179"/>
      <c r="G898" s="180"/>
      <c r="H898" s="181"/>
      <c r="I898" s="182"/>
      <c r="J898" s="181"/>
      <c r="K898" s="182"/>
      <c r="M898" s="177" t="s">
        <v>203</v>
      </c>
      <c r="O898" s="177"/>
      <c r="Q898" s="167"/>
    </row>
    <row r="899" spans="1:82">
      <c r="A899" s="168">
        <v>115</v>
      </c>
      <c r="B899" s="169" t="s">
        <v>967</v>
      </c>
      <c r="C899" s="170" t="s">
        <v>968</v>
      </c>
      <c r="D899" s="171" t="s">
        <v>846</v>
      </c>
      <c r="E899" s="172">
        <v>2.8395000000000001</v>
      </c>
      <c r="F899" s="204"/>
      <c r="G899" s="173">
        <f>E899*F899</f>
        <v>0</v>
      </c>
      <c r="H899" s="174">
        <v>1E-3</v>
      </c>
      <c r="I899" s="174">
        <f>E899*H899</f>
        <v>2.8395E-3</v>
      </c>
      <c r="J899" s="174">
        <v>0</v>
      </c>
      <c r="K899" s="174">
        <f>E899*J899</f>
        <v>0</v>
      </c>
      <c r="Q899" s="167">
        <v>2</v>
      </c>
      <c r="AA899" s="144">
        <v>12</v>
      </c>
      <c r="AB899" s="144">
        <v>0</v>
      </c>
      <c r="AC899" s="144">
        <v>139</v>
      </c>
      <c r="BB899" s="144">
        <v>2</v>
      </c>
      <c r="BC899" s="144">
        <f>IF(BB899=1,G899,0)</f>
        <v>0</v>
      </c>
      <c r="BD899" s="144">
        <f>IF(BB899=2,G899,0)</f>
        <v>0</v>
      </c>
      <c r="BE899" s="144">
        <f>IF(BB899=3,G899,0)</f>
        <v>0</v>
      </c>
      <c r="BF899" s="144">
        <f>IF(BB899=4,G899,0)</f>
        <v>0</v>
      </c>
      <c r="BG899" s="144">
        <f>IF(BB899=5,G899,0)</f>
        <v>0</v>
      </c>
      <c r="CA899" s="144">
        <v>12</v>
      </c>
      <c r="CB899" s="144">
        <v>0</v>
      </c>
      <c r="CC899" s="167"/>
      <c r="CD899" s="167"/>
    </row>
    <row r="900" spans="1:82">
      <c r="A900" s="175"/>
      <c r="B900" s="176"/>
      <c r="C900" s="225" t="s">
        <v>969</v>
      </c>
      <c r="D900" s="226"/>
      <c r="E900" s="178">
        <v>2.8395000000000001</v>
      </c>
      <c r="F900" s="179"/>
      <c r="G900" s="180"/>
      <c r="H900" s="181"/>
      <c r="I900" s="182"/>
      <c r="J900" s="181"/>
      <c r="K900" s="182"/>
      <c r="M900" s="177" t="s">
        <v>969</v>
      </c>
      <c r="O900" s="177"/>
      <c r="Q900" s="167"/>
    </row>
    <row r="901" spans="1:82">
      <c r="A901" s="168">
        <v>116</v>
      </c>
      <c r="B901" s="169" t="s">
        <v>848</v>
      </c>
      <c r="C901" s="170" t="s">
        <v>849</v>
      </c>
      <c r="D901" s="171" t="s">
        <v>846</v>
      </c>
      <c r="E901" s="172">
        <v>18.93</v>
      </c>
      <c r="F901" s="204"/>
      <c r="G901" s="173">
        <f>E901*F901</f>
        <v>0</v>
      </c>
      <c r="H901" s="174">
        <v>1E-3</v>
      </c>
      <c r="I901" s="174">
        <f>E901*H901</f>
        <v>1.8929999999999999E-2</v>
      </c>
      <c r="J901" s="174">
        <v>0</v>
      </c>
      <c r="K901" s="174">
        <f>E901*J901</f>
        <v>0</v>
      </c>
      <c r="Q901" s="167">
        <v>2</v>
      </c>
      <c r="AA901" s="144">
        <v>3</v>
      </c>
      <c r="AB901" s="144">
        <v>7</v>
      </c>
      <c r="AC901" s="144" t="s">
        <v>848</v>
      </c>
      <c r="BB901" s="144">
        <v>2</v>
      </c>
      <c r="BC901" s="144">
        <f>IF(BB901=1,G901,0)</f>
        <v>0</v>
      </c>
      <c r="BD901" s="144">
        <f>IF(BB901=2,G901,0)</f>
        <v>0</v>
      </c>
      <c r="BE901" s="144">
        <f>IF(BB901=3,G901,0)</f>
        <v>0</v>
      </c>
      <c r="BF901" s="144">
        <f>IF(BB901=4,G901,0)</f>
        <v>0</v>
      </c>
      <c r="BG901" s="144">
        <f>IF(BB901=5,G901,0)</f>
        <v>0</v>
      </c>
      <c r="CA901" s="144">
        <v>3</v>
      </c>
      <c r="CB901" s="144">
        <v>7</v>
      </c>
      <c r="CC901" s="167"/>
      <c r="CD901" s="167"/>
    </row>
    <row r="902" spans="1:82">
      <c r="A902" s="175"/>
      <c r="B902" s="176"/>
      <c r="C902" s="225" t="s">
        <v>970</v>
      </c>
      <c r="D902" s="226"/>
      <c r="E902" s="178">
        <v>18.93</v>
      </c>
      <c r="F902" s="179"/>
      <c r="G902" s="180"/>
      <c r="H902" s="181"/>
      <c r="I902" s="182"/>
      <c r="J902" s="181"/>
      <c r="K902" s="182"/>
      <c r="M902" s="177" t="s">
        <v>970</v>
      </c>
      <c r="O902" s="177"/>
      <c r="Q902" s="167"/>
    </row>
    <row r="903" spans="1:82">
      <c r="A903" s="168">
        <v>117</v>
      </c>
      <c r="B903" s="169" t="s">
        <v>971</v>
      </c>
      <c r="C903" s="170" t="s">
        <v>972</v>
      </c>
      <c r="D903" s="171" t="s">
        <v>139</v>
      </c>
      <c r="E903" s="172">
        <v>7.3920000000000003</v>
      </c>
      <c r="F903" s="204"/>
      <c r="G903" s="173">
        <f>E903*F903</f>
        <v>0</v>
      </c>
      <c r="H903" s="174">
        <v>2.2000000000000001E-4</v>
      </c>
      <c r="I903" s="174">
        <f>E903*H903</f>
        <v>1.6262400000000002E-3</v>
      </c>
      <c r="J903" s="174">
        <v>0</v>
      </c>
      <c r="K903" s="174">
        <f>E903*J903</f>
        <v>0</v>
      </c>
      <c r="Q903" s="167">
        <v>2</v>
      </c>
      <c r="AA903" s="144">
        <v>3</v>
      </c>
      <c r="AB903" s="144">
        <v>7</v>
      </c>
      <c r="AC903" s="144" t="s">
        <v>971</v>
      </c>
      <c r="BB903" s="144">
        <v>2</v>
      </c>
      <c r="BC903" s="144">
        <f>IF(BB903=1,G903,0)</f>
        <v>0</v>
      </c>
      <c r="BD903" s="144">
        <f>IF(BB903=2,G903,0)</f>
        <v>0</v>
      </c>
      <c r="BE903" s="144">
        <f>IF(BB903=3,G903,0)</f>
        <v>0</v>
      </c>
      <c r="BF903" s="144">
        <f>IF(BB903=4,G903,0)</f>
        <v>0</v>
      </c>
      <c r="BG903" s="144">
        <f>IF(BB903=5,G903,0)</f>
        <v>0</v>
      </c>
      <c r="CA903" s="144">
        <v>3</v>
      </c>
      <c r="CB903" s="144">
        <v>7</v>
      </c>
      <c r="CC903" s="167"/>
      <c r="CD903" s="167"/>
    </row>
    <row r="904" spans="1:82">
      <c r="A904" s="175"/>
      <c r="B904" s="176"/>
      <c r="C904" s="225" t="s">
        <v>973</v>
      </c>
      <c r="D904" s="226"/>
      <c r="E904" s="178">
        <v>7.3920000000000003</v>
      </c>
      <c r="F904" s="179"/>
      <c r="G904" s="180"/>
      <c r="H904" s="181"/>
      <c r="I904" s="182"/>
      <c r="J904" s="181"/>
      <c r="K904" s="182"/>
      <c r="M904" s="177" t="s">
        <v>973</v>
      </c>
      <c r="O904" s="177"/>
      <c r="Q904" s="167"/>
    </row>
    <row r="905" spans="1:82">
      <c r="A905" s="168">
        <v>118</v>
      </c>
      <c r="B905" s="169" t="s">
        <v>974</v>
      </c>
      <c r="C905" s="170" t="s">
        <v>975</v>
      </c>
      <c r="D905" s="171" t="s">
        <v>98</v>
      </c>
      <c r="E905" s="172">
        <v>4.9664999999999999</v>
      </c>
      <c r="F905" s="204"/>
      <c r="G905" s="173">
        <f>E905*F905</f>
        <v>0</v>
      </c>
      <c r="H905" s="174">
        <v>1.3599999999999999E-2</v>
      </c>
      <c r="I905" s="174">
        <f>E905*H905</f>
        <v>6.7544399999999991E-2</v>
      </c>
      <c r="J905" s="174">
        <v>0</v>
      </c>
      <c r="K905" s="174">
        <f>E905*J905</f>
        <v>0</v>
      </c>
      <c r="Q905" s="167">
        <v>2</v>
      </c>
      <c r="AA905" s="144">
        <v>3</v>
      </c>
      <c r="AB905" s="144">
        <v>7</v>
      </c>
      <c r="AC905" s="144">
        <v>597813700</v>
      </c>
      <c r="BB905" s="144">
        <v>2</v>
      </c>
      <c r="BC905" s="144">
        <f>IF(BB905=1,G905,0)</f>
        <v>0</v>
      </c>
      <c r="BD905" s="144">
        <f>IF(BB905=2,G905,0)</f>
        <v>0</v>
      </c>
      <c r="BE905" s="144">
        <f>IF(BB905=3,G905,0)</f>
        <v>0</v>
      </c>
      <c r="BF905" s="144">
        <f>IF(BB905=4,G905,0)</f>
        <v>0</v>
      </c>
      <c r="BG905" s="144">
        <f>IF(BB905=5,G905,0)</f>
        <v>0</v>
      </c>
      <c r="CA905" s="144">
        <v>3</v>
      </c>
      <c r="CB905" s="144">
        <v>7</v>
      </c>
      <c r="CC905" s="167"/>
      <c r="CD905" s="167"/>
    </row>
    <row r="906" spans="1:82">
      <c r="A906" s="175"/>
      <c r="B906" s="176"/>
      <c r="C906" s="225" t="s">
        <v>976</v>
      </c>
      <c r="D906" s="226"/>
      <c r="E906" s="178">
        <v>4.9664999999999999</v>
      </c>
      <c r="F906" s="179"/>
      <c r="G906" s="180"/>
      <c r="H906" s="181"/>
      <c r="I906" s="182"/>
      <c r="J906" s="181"/>
      <c r="K906" s="182"/>
      <c r="M906" s="177" t="s">
        <v>976</v>
      </c>
      <c r="O906" s="177"/>
      <c r="Q906" s="167"/>
    </row>
    <row r="907" spans="1:82">
      <c r="A907" s="168">
        <v>119</v>
      </c>
      <c r="B907" s="169" t="s">
        <v>977</v>
      </c>
      <c r="C907" s="170" t="s">
        <v>978</v>
      </c>
      <c r="D907" s="171" t="s">
        <v>62</v>
      </c>
      <c r="E907" s="172">
        <v>145.17236579999999</v>
      </c>
      <c r="F907" s="204"/>
      <c r="G907" s="173">
        <f>E907*F907</f>
        <v>0</v>
      </c>
      <c r="H907" s="174">
        <v>0</v>
      </c>
      <c r="I907" s="174">
        <f>E907*H907</f>
        <v>0</v>
      </c>
      <c r="J907" s="174">
        <v>0</v>
      </c>
      <c r="K907" s="174">
        <f>E907*J907</f>
        <v>0</v>
      </c>
      <c r="Q907" s="167">
        <v>2</v>
      </c>
      <c r="AA907" s="144">
        <v>7</v>
      </c>
      <c r="AB907" s="144">
        <v>1002</v>
      </c>
      <c r="AC907" s="144">
        <v>5</v>
      </c>
      <c r="BB907" s="144">
        <v>2</v>
      </c>
      <c r="BC907" s="144">
        <f>IF(BB907=1,G907,0)</f>
        <v>0</v>
      </c>
      <c r="BD907" s="144">
        <f>IF(BB907=2,G907,0)</f>
        <v>0</v>
      </c>
      <c r="BE907" s="144">
        <f>IF(BB907=3,G907,0)</f>
        <v>0</v>
      </c>
      <c r="BF907" s="144">
        <f>IF(BB907=4,G907,0)</f>
        <v>0</v>
      </c>
      <c r="BG907" s="144">
        <f>IF(BB907=5,G907,0)</f>
        <v>0</v>
      </c>
      <c r="CA907" s="144">
        <v>7</v>
      </c>
      <c r="CB907" s="144">
        <v>1002</v>
      </c>
      <c r="CC907" s="167"/>
      <c r="CD907" s="167"/>
    </row>
    <row r="908" spans="1:82">
      <c r="A908" s="183"/>
      <c r="B908" s="184" t="s">
        <v>81</v>
      </c>
      <c r="C908" s="185" t="str">
        <f>CONCATENATE(B883," ",C883)</f>
        <v>781 Obklady keramické</v>
      </c>
      <c r="D908" s="186"/>
      <c r="E908" s="187"/>
      <c r="F908" s="188"/>
      <c r="G908" s="189">
        <f>SUM(G883:G907)</f>
        <v>0</v>
      </c>
      <c r="H908" s="190"/>
      <c r="I908" s="191">
        <f>SUM(I883:I907)</f>
        <v>0.33687533999999997</v>
      </c>
      <c r="J908" s="190"/>
      <c r="K908" s="191">
        <f>SUM(K883:K907)</f>
        <v>0</v>
      </c>
      <c r="Q908" s="167">
        <v>4</v>
      </c>
      <c r="BC908" s="192">
        <f>SUM(BC883:BC907)</f>
        <v>0</v>
      </c>
      <c r="BD908" s="192">
        <f>SUM(BD883:BD907)</f>
        <v>0</v>
      </c>
      <c r="BE908" s="192">
        <f>SUM(BE883:BE907)</f>
        <v>0</v>
      </c>
      <c r="BF908" s="192">
        <f>SUM(BF883:BF907)</f>
        <v>0</v>
      </c>
      <c r="BG908" s="192">
        <f>SUM(BG883:BG907)</f>
        <v>0</v>
      </c>
    </row>
    <row r="909" spans="1:82">
      <c r="A909" s="159" t="s">
        <v>78</v>
      </c>
      <c r="B909" s="160" t="s">
        <v>979</v>
      </c>
      <c r="C909" s="161" t="s">
        <v>980</v>
      </c>
      <c r="D909" s="162"/>
      <c r="E909" s="163"/>
      <c r="F909" s="163"/>
      <c r="G909" s="164"/>
      <c r="H909" s="165"/>
      <c r="I909" s="166"/>
      <c r="J909" s="165"/>
      <c r="K909" s="166"/>
      <c r="Q909" s="167">
        <v>1</v>
      </c>
    </row>
    <row r="910" spans="1:82">
      <c r="A910" s="168">
        <v>120</v>
      </c>
      <c r="B910" s="169" t="s">
        <v>981</v>
      </c>
      <c r="C910" s="170" t="s">
        <v>982</v>
      </c>
      <c r="D910" s="171" t="s">
        <v>98</v>
      </c>
      <c r="E910" s="172">
        <v>2455.08</v>
      </c>
      <c r="F910" s="204"/>
      <c r="G910" s="173">
        <f>E910*F910</f>
        <v>0</v>
      </c>
      <c r="H910" s="174">
        <v>2.0000000000000001E-4</v>
      </c>
      <c r="I910" s="174">
        <f>E910*H910</f>
        <v>0.49101600000000001</v>
      </c>
      <c r="J910" s="174">
        <v>0</v>
      </c>
      <c r="K910" s="174">
        <f>E910*J910</f>
        <v>0</v>
      </c>
      <c r="Q910" s="167">
        <v>2</v>
      </c>
      <c r="AA910" s="144">
        <v>1</v>
      </c>
      <c r="AB910" s="144">
        <v>7</v>
      </c>
      <c r="AC910" s="144">
        <v>7</v>
      </c>
      <c r="BB910" s="144">
        <v>2</v>
      </c>
      <c r="BC910" s="144">
        <f>IF(BB910=1,G910,0)</f>
        <v>0</v>
      </c>
      <c r="BD910" s="144">
        <f>IF(BB910=2,G910,0)</f>
        <v>0</v>
      </c>
      <c r="BE910" s="144">
        <f>IF(BB910=3,G910,0)</f>
        <v>0</v>
      </c>
      <c r="BF910" s="144">
        <f>IF(BB910=4,G910,0)</f>
        <v>0</v>
      </c>
      <c r="BG910" s="144">
        <f>IF(BB910=5,G910,0)</f>
        <v>0</v>
      </c>
      <c r="CA910" s="144">
        <v>1</v>
      </c>
      <c r="CB910" s="144">
        <v>7</v>
      </c>
      <c r="CC910" s="167"/>
      <c r="CD910" s="167"/>
    </row>
    <row r="911" spans="1:82">
      <c r="A911" s="168">
        <v>121</v>
      </c>
      <c r="B911" s="169" t="s">
        <v>983</v>
      </c>
      <c r="C911" s="170" t="s">
        <v>984</v>
      </c>
      <c r="D911" s="171" t="s">
        <v>98</v>
      </c>
      <c r="E911" s="172">
        <v>2455.0803000000001</v>
      </c>
      <c r="F911" s="204"/>
      <c r="G911" s="173">
        <f>E911*F911</f>
        <v>0</v>
      </c>
      <c r="H911" s="174">
        <v>0</v>
      </c>
      <c r="I911" s="174">
        <f>E911*H911</f>
        <v>0</v>
      </c>
      <c r="J911" s="174">
        <v>0</v>
      </c>
      <c r="K911" s="174">
        <f>E911*J911</f>
        <v>0</v>
      </c>
      <c r="Q911" s="167">
        <v>2</v>
      </c>
      <c r="AA911" s="144">
        <v>1</v>
      </c>
      <c r="AB911" s="144">
        <v>7</v>
      </c>
      <c r="AC911" s="144">
        <v>7</v>
      </c>
      <c r="BB911" s="144">
        <v>2</v>
      </c>
      <c r="BC911" s="144">
        <f>IF(BB911=1,G911,0)</f>
        <v>0</v>
      </c>
      <c r="BD911" s="144">
        <f>IF(BB911=2,G911,0)</f>
        <v>0</v>
      </c>
      <c r="BE911" s="144">
        <f>IF(BB911=3,G911,0)</f>
        <v>0</v>
      </c>
      <c r="BF911" s="144">
        <f>IF(BB911=4,G911,0)</f>
        <v>0</v>
      </c>
      <c r="BG911" s="144">
        <f>IF(BB911=5,G911,0)</f>
        <v>0</v>
      </c>
      <c r="CA911" s="144">
        <v>1</v>
      </c>
      <c r="CB911" s="144">
        <v>7</v>
      </c>
      <c r="CC911" s="167"/>
      <c r="CD911" s="167"/>
    </row>
    <row r="912" spans="1:82">
      <c r="A912" s="175"/>
      <c r="B912" s="176"/>
      <c r="C912" s="225" t="s">
        <v>985</v>
      </c>
      <c r="D912" s="226"/>
      <c r="E912" s="178">
        <v>0</v>
      </c>
      <c r="F912" s="179"/>
      <c r="G912" s="180"/>
      <c r="H912" s="181"/>
      <c r="I912" s="182"/>
      <c r="J912" s="181"/>
      <c r="K912" s="182"/>
      <c r="M912" s="177" t="s">
        <v>985</v>
      </c>
      <c r="O912" s="177"/>
      <c r="Q912" s="167"/>
    </row>
    <row r="913" spans="1:17">
      <c r="A913" s="175"/>
      <c r="B913" s="176"/>
      <c r="C913" s="225" t="s">
        <v>986</v>
      </c>
      <c r="D913" s="226"/>
      <c r="E913" s="178">
        <v>65.140600000000006</v>
      </c>
      <c r="F913" s="179"/>
      <c r="G913" s="180"/>
      <c r="H913" s="181"/>
      <c r="I913" s="182"/>
      <c r="J913" s="181"/>
      <c r="K913" s="182"/>
      <c r="M913" s="177" t="s">
        <v>986</v>
      </c>
      <c r="O913" s="177"/>
      <c r="Q913" s="167"/>
    </row>
    <row r="914" spans="1:17">
      <c r="A914" s="175"/>
      <c r="B914" s="176"/>
      <c r="C914" s="225" t="s">
        <v>987</v>
      </c>
      <c r="D914" s="226"/>
      <c r="E914" s="178">
        <v>-14.327999999999999</v>
      </c>
      <c r="F914" s="179"/>
      <c r="G914" s="180"/>
      <c r="H914" s="181"/>
      <c r="I914" s="182"/>
      <c r="J914" s="181"/>
      <c r="K914" s="182"/>
      <c r="M914" s="177" t="s">
        <v>987</v>
      </c>
      <c r="O914" s="177"/>
      <c r="Q914" s="167"/>
    </row>
    <row r="915" spans="1:17">
      <c r="A915" s="175"/>
      <c r="B915" s="176"/>
      <c r="C915" s="225" t="s">
        <v>988</v>
      </c>
      <c r="D915" s="226"/>
      <c r="E915" s="178">
        <v>75.605599999999995</v>
      </c>
      <c r="F915" s="179"/>
      <c r="G915" s="180"/>
      <c r="H915" s="181"/>
      <c r="I915" s="182"/>
      <c r="J915" s="181"/>
      <c r="K915" s="182"/>
      <c r="M915" s="177" t="s">
        <v>988</v>
      </c>
      <c r="O915" s="177"/>
      <c r="Q915" s="167"/>
    </row>
    <row r="916" spans="1:17">
      <c r="A916" s="175"/>
      <c r="B916" s="176"/>
      <c r="C916" s="225" t="s">
        <v>989</v>
      </c>
      <c r="D916" s="226"/>
      <c r="E916" s="178">
        <v>-19.723199999999999</v>
      </c>
      <c r="F916" s="179"/>
      <c r="G916" s="180"/>
      <c r="H916" s="181"/>
      <c r="I916" s="182"/>
      <c r="J916" s="181"/>
      <c r="K916" s="182"/>
      <c r="M916" s="177" t="s">
        <v>989</v>
      </c>
      <c r="O916" s="177"/>
      <c r="Q916" s="167"/>
    </row>
    <row r="917" spans="1:17">
      <c r="A917" s="175"/>
      <c r="B917" s="176"/>
      <c r="C917" s="225" t="s">
        <v>990</v>
      </c>
      <c r="D917" s="226"/>
      <c r="E917" s="178">
        <v>39.2196</v>
      </c>
      <c r="F917" s="179"/>
      <c r="G917" s="180"/>
      <c r="H917" s="181"/>
      <c r="I917" s="182"/>
      <c r="J917" s="181"/>
      <c r="K917" s="182"/>
      <c r="M917" s="177" t="s">
        <v>990</v>
      </c>
      <c r="O917" s="177"/>
      <c r="Q917" s="167"/>
    </row>
    <row r="918" spans="1:17">
      <c r="A918" s="175"/>
      <c r="B918" s="176"/>
      <c r="C918" s="225" t="s">
        <v>991</v>
      </c>
      <c r="D918" s="226"/>
      <c r="E918" s="178">
        <v>-9.81</v>
      </c>
      <c r="F918" s="179"/>
      <c r="G918" s="180"/>
      <c r="H918" s="181"/>
      <c r="I918" s="182"/>
      <c r="J918" s="181"/>
      <c r="K918" s="182"/>
      <c r="M918" s="177" t="s">
        <v>991</v>
      </c>
      <c r="O918" s="177"/>
      <c r="Q918" s="167"/>
    </row>
    <row r="919" spans="1:17">
      <c r="A919" s="175"/>
      <c r="B919" s="176"/>
      <c r="C919" s="225" t="s">
        <v>992</v>
      </c>
      <c r="D919" s="226"/>
      <c r="E919" s="178">
        <v>-3.964</v>
      </c>
      <c r="F919" s="179"/>
      <c r="G919" s="180"/>
      <c r="H919" s="181"/>
      <c r="I919" s="182"/>
      <c r="J919" s="181"/>
      <c r="K919" s="182"/>
      <c r="M919" s="177" t="s">
        <v>992</v>
      </c>
      <c r="O919" s="177"/>
      <c r="Q919" s="167"/>
    </row>
    <row r="920" spans="1:17">
      <c r="A920" s="175"/>
      <c r="B920" s="176"/>
      <c r="C920" s="225" t="s">
        <v>993</v>
      </c>
      <c r="D920" s="226"/>
      <c r="E920" s="178">
        <v>8.1692</v>
      </c>
      <c r="F920" s="179"/>
      <c r="G920" s="180"/>
      <c r="H920" s="181"/>
      <c r="I920" s="182"/>
      <c r="J920" s="181"/>
      <c r="K920" s="182"/>
      <c r="M920" s="177" t="s">
        <v>993</v>
      </c>
      <c r="O920" s="177"/>
      <c r="Q920" s="167"/>
    </row>
    <row r="921" spans="1:17">
      <c r="A921" s="175"/>
      <c r="B921" s="176"/>
      <c r="C921" s="225" t="s">
        <v>994</v>
      </c>
      <c r="D921" s="226"/>
      <c r="E921" s="178">
        <v>17.227</v>
      </c>
      <c r="F921" s="179"/>
      <c r="G921" s="180"/>
      <c r="H921" s="181"/>
      <c r="I921" s="182"/>
      <c r="J921" s="181"/>
      <c r="K921" s="182"/>
      <c r="M921" s="177" t="s">
        <v>994</v>
      </c>
      <c r="O921" s="177"/>
      <c r="Q921" s="167"/>
    </row>
    <row r="922" spans="1:17">
      <c r="A922" s="175"/>
      <c r="B922" s="176"/>
      <c r="C922" s="225" t="s">
        <v>995</v>
      </c>
      <c r="D922" s="226"/>
      <c r="E922" s="178">
        <v>17.686</v>
      </c>
      <c r="F922" s="179"/>
      <c r="G922" s="180"/>
      <c r="H922" s="181"/>
      <c r="I922" s="182"/>
      <c r="J922" s="181"/>
      <c r="K922" s="182"/>
      <c r="M922" s="177" t="s">
        <v>995</v>
      </c>
      <c r="O922" s="177"/>
      <c r="Q922" s="167"/>
    </row>
    <row r="923" spans="1:17">
      <c r="A923" s="175"/>
      <c r="B923" s="176"/>
      <c r="C923" s="225" t="s">
        <v>996</v>
      </c>
      <c r="D923" s="226"/>
      <c r="E923" s="178">
        <v>7.7914000000000003</v>
      </c>
      <c r="F923" s="179"/>
      <c r="G923" s="180"/>
      <c r="H923" s="181"/>
      <c r="I923" s="182"/>
      <c r="J923" s="181"/>
      <c r="K923" s="182"/>
      <c r="M923" s="177" t="s">
        <v>996</v>
      </c>
      <c r="O923" s="177"/>
      <c r="Q923" s="167"/>
    </row>
    <row r="924" spans="1:17">
      <c r="A924" s="175"/>
      <c r="B924" s="176"/>
      <c r="C924" s="225" t="s">
        <v>997</v>
      </c>
      <c r="D924" s="226"/>
      <c r="E924" s="178">
        <v>-36.107999999999997</v>
      </c>
      <c r="F924" s="179"/>
      <c r="G924" s="180"/>
      <c r="H924" s="181"/>
      <c r="I924" s="182"/>
      <c r="J924" s="181"/>
      <c r="K924" s="182"/>
      <c r="M924" s="177" t="s">
        <v>997</v>
      </c>
      <c r="O924" s="177"/>
      <c r="Q924" s="167"/>
    </row>
    <row r="925" spans="1:17">
      <c r="A925" s="175"/>
      <c r="B925" s="176"/>
      <c r="C925" s="225" t="s">
        <v>998</v>
      </c>
      <c r="D925" s="226"/>
      <c r="E925" s="178">
        <v>0</v>
      </c>
      <c r="F925" s="179"/>
      <c r="G925" s="180"/>
      <c r="H925" s="181"/>
      <c r="I925" s="182"/>
      <c r="J925" s="181"/>
      <c r="K925" s="182"/>
      <c r="M925" s="177" t="s">
        <v>998</v>
      </c>
      <c r="O925" s="177"/>
      <c r="Q925" s="167"/>
    </row>
    <row r="926" spans="1:17">
      <c r="A926" s="175"/>
      <c r="B926" s="176"/>
      <c r="C926" s="225" t="s">
        <v>999</v>
      </c>
      <c r="D926" s="226"/>
      <c r="E926" s="178">
        <v>27.28</v>
      </c>
      <c r="F926" s="179"/>
      <c r="G926" s="180"/>
      <c r="H926" s="181"/>
      <c r="I926" s="182"/>
      <c r="J926" s="181"/>
      <c r="K926" s="182"/>
      <c r="M926" s="177" t="s">
        <v>999</v>
      </c>
      <c r="O926" s="177"/>
      <c r="Q926" s="167"/>
    </row>
    <row r="927" spans="1:17">
      <c r="A927" s="175"/>
      <c r="B927" s="176"/>
      <c r="C927" s="225" t="s">
        <v>1000</v>
      </c>
      <c r="D927" s="226"/>
      <c r="E927" s="178">
        <v>48.784799999999997</v>
      </c>
      <c r="F927" s="179"/>
      <c r="G927" s="180"/>
      <c r="H927" s="181"/>
      <c r="I927" s="182"/>
      <c r="J927" s="181"/>
      <c r="K927" s="182"/>
      <c r="M927" s="177" t="s">
        <v>1000</v>
      </c>
      <c r="O927" s="177"/>
      <c r="Q927" s="167"/>
    </row>
    <row r="928" spans="1:17">
      <c r="A928" s="175"/>
      <c r="B928" s="176"/>
      <c r="C928" s="225" t="s">
        <v>1001</v>
      </c>
      <c r="D928" s="226"/>
      <c r="E928" s="178">
        <v>14.91</v>
      </c>
      <c r="F928" s="179"/>
      <c r="G928" s="180"/>
      <c r="H928" s="181"/>
      <c r="I928" s="182"/>
      <c r="J928" s="181"/>
      <c r="K928" s="182"/>
      <c r="M928" s="177" t="s">
        <v>1001</v>
      </c>
      <c r="O928" s="177"/>
      <c r="Q928" s="167"/>
    </row>
    <row r="929" spans="1:17">
      <c r="A929" s="175"/>
      <c r="B929" s="176"/>
      <c r="C929" s="225" t="s">
        <v>1002</v>
      </c>
      <c r="D929" s="226"/>
      <c r="E929" s="178">
        <v>48.462800000000001</v>
      </c>
      <c r="F929" s="179"/>
      <c r="G929" s="180"/>
      <c r="H929" s="181"/>
      <c r="I929" s="182"/>
      <c r="J929" s="181"/>
      <c r="K929" s="182"/>
      <c r="M929" s="177" t="s">
        <v>1002</v>
      </c>
      <c r="O929" s="177"/>
      <c r="Q929" s="167"/>
    </row>
    <row r="930" spans="1:17">
      <c r="A930" s="175"/>
      <c r="B930" s="176"/>
      <c r="C930" s="225" t="s">
        <v>1003</v>
      </c>
      <c r="D930" s="226"/>
      <c r="E930" s="178">
        <v>14.19</v>
      </c>
      <c r="F930" s="179"/>
      <c r="G930" s="180"/>
      <c r="H930" s="181"/>
      <c r="I930" s="182"/>
      <c r="J930" s="181"/>
      <c r="K930" s="182"/>
      <c r="M930" s="177" t="s">
        <v>1003</v>
      </c>
      <c r="O930" s="177"/>
      <c r="Q930" s="167"/>
    </row>
    <row r="931" spans="1:17">
      <c r="A931" s="175"/>
      <c r="B931" s="176"/>
      <c r="C931" s="225" t="s">
        <v>1004</v>
      </c>
      <c r="D931" s="226"/>
      <c r="E931" s="178">
        <v>44.9208</v>
      </c>
      <c r="F931" s="179"/>
      <c r="G931" s="180"/>
      <c r="H931" s="181"/>
      <c r="I931" s="182"/>
      <c r="J931" s="181"/>
      <c r="K931" s="182"/>
      <c r="M931" s="177" t="s">
        <v>1004</v>
      </c>
      <c r="O931" s="177"/>
      <c r="Q931" s="167"/>
    </row>
    <row r="932" spans="1:17">
      <c r="A932" s="175"/>
      <c r="B932" s="176"/>
      <c r="C932" s="225" t="s">
        <v>1005</v>
      </c>
      <c r="D932" s="226"/>
      <c r="E932" s="178">
        <v>13.01</v>
      </c>
      <c r="F932" s="179"/>
      <c r="G932" s="180"/>
      <c r="H932" s="181"/>
      <c r="I932" s="182"/>
      <c r="J932" s="181"/>
      <c r="K932" s="182"/>
      <c r="M932" s="177" t="s">
        <v>1005</v>
      </c>
      <c r="O932" s="177"/>
      <c r="Q932" s="167"/>
    </row>
    <row r="933" spans="1:17">
      <c r="A933" s="175"/>
      <c r="B933" s="176"/>
      <c r="C933" s="225" t="s">
        <v>1006</v>
      </c>
      <c r="D933" s="226"/>
      <c r="E933" s="178">
        <v>21.871600000000001</v>
      </c>
      <c r="F933" s="179"/>
      <c r="G933" s="180"/>
      <c r="H933" s="181"/>
      <c r="I933" s="182"/>
      <c r="J933" s="181"/>
      <c r="K933" s="182"/>
      <c r="M933" s="177" t="s">
        <v>1006</v>
      </c>
      <c r="O933" s="177"/>
      <c r="Q933" s="167"/>
    </row>
    <row r="934" spans="1:17">
      <c r="A934" s="175"/>
      <c r="B934" s="176"/>
      <c r="C934" s="225" t="s">
        <v>1007</v>
      </c>
      <c r="D934" s="226"/>
      <c r="E934" s="178">
        <v>6.78</v>
      </c>
      <c r="F934" s="179"/>
      <c r="G934" s="180"/>
      <c r="H934" s="181"/>
      <c r="I934" s="182"/>
      <c r="J934" s="181"/>
      <c r="K934" s="182"/>
      <c r="M934" s="177" t="s">
        <v>1007</v>
      </c>
      <c r="O934" s="177"/>
      <c r="Q934" s="167"/>
    </row>
    <row r="935" spans="1:17">
      <c r="A935" s="175"/>
      <c r="B935" s="176"/>
      <c r="C935" s="225" t="s">
        <v>1008</v>
      </c>
      <c r="D935" s="226"/>
      <c r="E935" s="178">
        <v>30.12</v>
      </c>
      <c r="F935" s="179"/>
      <c r="G935" s="180"/>
      <c r="H935" s="181"/>
      <c r="I935" s="182"/>
      <c r="J935" s="181"/>
      <c r="K935" s="182"/>
      <c r="M935" s="177" t="s">
        <v>1008</v>
      </c>
      <c r="O935" s="177"/>
      <c r="Q935" s="167"/>
    </row>
    <row r="936" spans="1:17">
      <c r="A936" s="175"/>
      <c r="B936" s="176"/>
      <c r="C936" s="225" t="s">
        <v>1007</v>
      </c>
      <c r="D936" s="226"/>
      <c r="E936" s="178">
        <v>6.78</v>
      </c>
      <c r="F936" s="179"/>
      <c r="G936" s="180"/>
      <c r="H936" s="181"/>
      <c r="I936" s="182"/>
      <c r="J936" s="181"/>
      <c r="K936" s="182"/>
      <c r="M936" s="177" t="s">
        <v>1007</v>
      </c>
      <c r="O936" s="177"/>
      <c r="Q936" s="167"/>
    </row>
    <row r="937" spans="1:17">
      <c r="A937" s="175"/>
      <c r="B937" s="176"/>
      <c r="C937" s="225" t="s">
        <v>1009</v>
      </c>
      <c r="D937" s="226"/>
      <c r="E937" s="178">
        <v>12.769600000000001</v>
      </c>
      <c r="F937" s="179"/>
      <c r="G937" s="180"/>
      <c r="H937" s="181"/>
      <c r="I937" s="182"/>
      <c r="J937" s="181"/>
      <c r="K937" s="182"/>
      <c r="M937" s="177" t="s">
        <v>1009</v>
      </c>
      <c r="O937" s="177"/>
      <c r="Q937" s="167"/>
    </row>
    <row r="938" spans="1:17">
      <c r="A938" s="175"/>
      <c r="B938" s="176"/>
      <c r="C938" s="225" t="s">
        <v>1010</v>
      </c>
      <c r="D938" s="226"/>
      <c r="E938" s="178">
        <v>66.430400000000006</v>
      </c>
      <c r="F938" s="179"/>
      <c r="G938" s="180"/>
      <c r="H938" s="181"/>
      <c r="I938" s="182"/>
      <c r="J938" s="181"/>
      <c r="K938" s="182"/>
      <c r="M938" s="177" t="s">
        <v>1010</v>
      </c>
      <c r="O938" s="177"/>
      <c r="Q938" s="167"/>
    </row>
    <row r="939" spans="1:17">
      <c r="A939" s="175"/>
      <c r="B939" s="176"/>
      <c r="C939" s="225" t="s">
        <v>1011</v>
      </c>
      <c r="D939" s="226"/>
      <c r="E939" s="178">
        <v>26.797599999999999</v>
      </c>
      <c r="F939" s="179"/>
      <c r="G939" s="180"/>
      <c r="H939" s="181"/>
      <c r="I939" s="182"/>
      <c r="J939" s="181"/>
      <c r="K939" s="182"/>
      <c r="M939" s="177" t="s">
        <v>1011</v>
      </c>
      <c r="O939" s="177"/>
      <c r="Q939" s="167"/>
    </row>
    <row r="940" spans="1:17">
      <c r="A940" s="175"/>
      <c r="B940" s="176"/>
      <c r="C940" s="225" t="s">
        <v>1012</v>
      </c>
      <c r="D940" s="226"/>
      <c r="E940" s="178">
        <v>12.004799999999999</v>
      </c>
      <c r="F940" s="179"/>
      <c r="G940" s="180"/>
      <c r="H940" s="181"/>
      <c r="I940" s="182"/>
      <c r="J940" s="181"/>
      <c r="K940" s="182"/>
      <c r="M940" s="177" t="s">
        <v>1012</v>
      </c>
      <c r="O940" s="177"/>
      <c r="Q940" s="167"/>
    </row>
    <row r="941" spans="1:17">
      <c r="A941" s="175"/>
      <c r="B941" s="176"/>
      <c r="C941" s="225" t="s">
        <v>1013</v>
      </c>
      <c r="D941" s="226"/>
      <c r="E941" s="178">
        <v>49.622</v>
      </c>
      <c r="F941" s="179"/>
      <c r="G941" s="180"/>
      <c r="H941" s="181"/>
      <c r="I941" s="182"/>
      <c r="J941" s="181"/>
      <c r="K941" s="182"/>
      <c r="M941" s="177" t="s">
        <v>1013</v>
      </c>
      <c r="O941" s="177"/>
      <c r="Q941" s="167"/>
    </row>
    <row r="942" spans="1:17">
      <c r="A942" s="175"/>
      <c r="B942" s="176"/>
      <c r="C942" s="225" t="s">
        <v>1014</v>
      </c>
      <c r="D942" s="226"/>
      <c r="E942" s="178">
        <v>15.43</v>
      </c>
      <c r="F942" s="179"/>
      <c r="G942" s="180"/>
      <c r="H942" s="181"/>
      <c r="I942" s="182"/>
      <c r="J942" s="181"/>
      <c r="K942" s="182"/>
      <c r="M942" s="177" t="s">
        <v>1014</v>
      </c>
      <c r="O942" s="177"/>
      <c r="Q942" s="167"/>
    </row>
    <row r="943" spans="1:17">
      <c r="A943" s="175"/>
      <c r="B943" s="176"/>
      <c r="C943" s="225" t="s">
        <v>1015</v>
      </c>
      <c r="D943" s="226"/>
      <c r="E943" s="178">
        <v>49.622</v>
      </c>
      <c r="F943" s="179"/>
      <c r="G943" s="180"/>
      <c r="H943" s="181"/>
      <c r="I943" s="182"/>
      <c r="J943" s="181"/>
      <c r="K943" s="182"/>
      <c r="M943" s="177" t="s">
        <v>1015</v>
      </c>
      <c r="O943" s="177"/>
      <c r="Q943" s="167"/>
    </row>
    <row r="944" spans="1:17">
      <c r="A944" s="175"/>
      <c r="B944" s="176"/>
      <c r="C944" s="225" t="s">
        <v>1016</v>
      </c>
      <c r="D944" s="226"/>
      <c r="E944" s="178">
        <v>15.05</v>
      </c>
      <c r="F944" s="179"/>
      <c r="G944" s="180"/>
      <c r="H944" s="181"/>
      <c r="I944" s="182"/>
      <c r="J944" s="181"/>
      <c r="K944" s="182"/>
      <c r="M944" s="177" t="s">
        <v>1016</v>
      </c>
      <c r="O944" s="177"/>
      <c r="Q944" s="167"/>
    </row>
    <row r="945" spans="1:17">
      <c r="A945" s="175"/>
      <c r="B945" s="176"/>
      <c r="C945" s="225" t="s">
        <v>1017</v>
      </c>
      <c r="D945" s="226"/>
      <c r="E945" s="178">
        <v>26.797599999999999</v>
      </c>
      <c r="F945" s="179"/>
      <c r="G945" s="180"/>
      <c r="H945" s="181"/>
      <c r="I945" s="182"/>
      <c r="J945" s="181"/>
      <c r="K945" s="182"/>
      <c r="M945" s="177" t="s">
        <v>1017</v>
      </c>
      <c r="O945" s="177"/>
      <c r="Q945" s="167"/>
    </row>
    <row r="946" spans="1:17">
      <c r="A946" s="175"/>
      <c r="B946" s="176"/>
      <c r="C946" s="225" t="s">
        <v>1018</v>
      </c>
      <c r="D946" s="226"/>
      <c r="E946" s="178">
        <v>11.1874</v>
      </c>
      <c r="F946" s="179"/>
      <c r="G946" s="180"/>
      <c r="H946" s="181"/>
      <c r="I946" s="182"/>
      <c r="J946" s="181"/>
      <c r="K946" s="182"/>
      <c r="M946" s="177" t="s">
        <v>1018</v>
      </c>
      <c r="O946" s="177"/>
      <c r="Q946" s="167"/>
    </row>
    <row r="947" spans="1:17">
      <c r="A947" s="175"/>
      <c r="B947" s="176"/>
      <c r="C947" s="225" t="s">
        <v>1019</v>
      </c>
      <c r="D947" s="226"/>
      <c r="E947" s="178">
        <v>2.16</v>
      </c>
      <c r="F947" s="179"/>
      <c r="G947" s="180"/>
      <c r="H947" s="181"/>
      <c r="I947" s="182"/>
      <c r="J947" s="181"/>
      <c r="K947" s="182"/>
      <c r="M947" s="177" t="s">
        <v>1019</v>
      </c>
      <c r="O947" s="177"/>
      <c r="Q947" s="167"/>
    </row>
    <row r="948" spans="1:17">
      <c r="A948" s="175"/>
      <c r="B948" s="176"/>
      <c r="C948" s="225" t="s">
        <v>1020</v>
      </c>
      <c r="D948" s="226"/>
      <c r="E948" s="178">
        <v>51.103200000000001</v>
      </c>
      <c r="F948" s="179"/>
      <c r="G948" s="180"/>
      <c r="H948" s="181"/>
      <c r="I948" s="182"/>
      <c r="J948" s="181"/>
      <c r="K948" s="182"/>
      <c r="M948" s="177" t="s">
        <v>1020</v>
      </c>
      <c r="O948" s="177"/>
      <c r="Q948" s="167"/>
    </row>
    <row r="949" spans="1:17">
      <c r="A949" s="175"/>
      <c r="B949" s="176"/>
      <c r="C949" s="225" t="s">
        <v>1021</v>
      </c>
      <c r="D949" s="226"/>
      <c r="E949" s="178">
        <v>16.559999999999999</v>
      </c>
      <c r="F949" s="179"/>
      <c r="G949" s="180"/>
      <c r="H949" s="181"/>
      <c r="I949" s="182"/>
      <c r="J949" s="181"/>
      <c r="K949" s="182"/>
      <c r="M949" s="177" t="s">
        <v>1021</v>
      </c>
      <c r="O949" s="177"/>
      <c r="Q949" s="167"/>
    </row>
    <row r="950" spans="1:17">
      <c r="A950" s="175"/>
      <c r="B950" s="176"/>
      <c r="C950" s="225" t="s">
        <v>1022</v>
      </c>
      <c r="D950" s="226"/>
      <c r="E950" s="178">
        <v>33.240400000000001</v>
      </c>
      <c r="F950" s="179"/>
      <c r="G950" s="180"/>
      <c r="H950" s="181"/>
      <c r="I950" s="182"/>
      <c r="J950" s="181"/>
      <c r="K950" s="182"/>
      <c r="M950" s="177" t="s">
        <v>1022</v>
      </c>
      <c r="O950" s="177"/>
      <c r="Q950" s="167"/>
    </row>
    <row r="951" spans="1:17">
      <c r="A951" s="175"/>
      <c r="B951" s="176"/>
      <c r="C951" s="225" t="s">
        <v>1023</v>
      </c>
      <c r="D951" s="226"/>
      <c r="E951" s="178">
        <v>14.66</v>
      </c>
      <c r="F951" s="179"/>
      <c r="G951" s="180"/>
      <c r="H951" s="181"/>
      <c r="I951" s="182"/>
      <c r="J951" s="181"/>
      <c r="K951" s="182"/>
      <c r="M951" s="177" t="s">
        <v>1023</v>
      </c>
      <c r="O951" s="177"/>
      <c r="Q951" s="167"/>
    </row>
    <row r="952" spans="1:17">
      <c r="A952" s="175"/>
      <c r="B952" s="176"/>
      <c r="C952" s="225" t="s">
        <v>1024</v>
      </c>
      <c r="D952" s="226"/>
      <c r="E952" s="178">
        <v>32.783200000000001</v>
      </c>
      <c r="F952" s="179"/>
      <c r="G952" s="180"/>
      <c r="H952" s="181"/>
      <c r="I952" s="182"/>
      <c r="J952" s="181"/>
      <c r="K952" s="182"/>
      <c r="M952" s="177" t="s">
        <v>1024</v>
      </c>
      <c r="O952" s="177"/>
      <c r="Q952" s="167"/>
    </row>
    <row r="953" spans="1:17">
      <c r="A953" s="175"/>
      <c r="B953" s="176"/>
      <c r="C953" s="225" t="s">
        <v>1025</v>
      </c>
      <c r="D953" s="226"/>
      <c r="E953" s="178">
        <v>7.84</v>
      </c>
      <c r="F953" s="179"/>
      <c r="G953" s="180"/>
      <c r="H953" s="181"/>
      <c r="I953" s="182"/>
      <c r="J953" s="181"/>
      <c r="K953" s="182"/>
      <c r="M953" s="177" t="s">
        <v>1025</v>
      </c>
      <c r="O953" s="177"/>
      <c r="Q953" s="167"/>
    </row>
    <row r="954" spans="1:17">
      <c r="A954" s="175"/>
      <c r="B954" s="176"/>
      <c r="C954" s="225" t="s">
        <v>1026</v>
      </c>
      <c r="D954" s="226"/>
      <c r="E954" s="178">
        <v>41.500399999999999</v>
      </c>
      <c r="F954" s="179"/>
      <c r="G954" s="180"/>
      <c r="H954" s="181"/>
      <c r="I954" s="182"/>
      <c r="J954" s="181"/>
      <c r="K954" s="182"/>
      <c r="M954" s="177" t="s">
        <v>1026</v>
      </c>
      <c r="O954" s="177"/>
      <c r="Q954" s="167"/>
    </row>
    <row r="955" spans="1:17">
      <c r="A955" s="175"/>
      <c r="B955" s="176"/>
      <c r="C955" s="225" t="s">
        <v>1027</v>
      </c>
      <c r="D955" s="226"/>
      <c r="E955" s="178">
        <v>15.55</v>
      </c>
      <c r="F955" s="179"/>
      <c r="G955" s="180"/>
      <c r="H955" s="181"/>
      <c r="I955" s="182"/>
      <c r="J955" s="181"/>
      <c r="K955" s="182"/>
      <c r="M955" s="177" t="s">
        <v>1027</v>
      </c>
      <c r="O955" s="177"/>
      <c r="Q955" s="167"/>
    </row>
    <row r="956" spans="1:17">
      <c r="A956" s="175"/>
      <c r="B956" s="176"/>
      <c r="C956" s="225" t="s">
        <v>1028</v>
      </c>
      <c r="D956" s="226"/>
      <c r="E956" s="178">
        <v>41.1374</v>
      </c>
      <c r="F956" s="179"/>
      <c r="G956" s="180"/>
      <c r="H956" s="181"/>
      <c r="I956" s="182"/>
      <c r="J956" s="181"/>
      <c r="K956" s="182"/>
      <c r="M956" s="177" t="s">
        <v>1028</v>
      </c>
      <c r="O956" s="177"/>
      <c r="Q956" s="167"/>
    </row>
    <row r="957" spans="1:17">
      <c r="A957" s="175"/>
      <c r="B957" s="176"/>
      <c r="C957" s="225" t="s">
        <v>1029</v>
      </c>
      <c r="D957" s="226"/>
      <c r="E957" s="178">
        <v>15.54</v>
      </c>
      <c r="F957" s="179"/>
      <c r="G957" s="180"/>
      <c r="H957" s="181"/>
      <c r="I957" s="182"/>
      <c r="J957" s="181"/>
      <c r="K957" s="182"/>
      <c r="M957" s="177" t="s">
        <v>1029</v>
      </c>
      <c r="O957" s="177"/>
      <c r="Q957" s="167"/>
    </row>
    <row r="958" spans="1:17">
      <c r="A958" s="175"/>
      <c r="B958" s="176"/>
      <c r="C958" s="225" t="s">
        <v>1030</v>
      </c>
      <c r="D958" s="226"/>
      <c r="E958" s="178">
        <v>27.908799999999999</v>
      </c>
      <c r="F958" s="179"/>
      <c r="G958" s="180"/>
      <c r="H958" s="181"/>
      <c r="I958" s="182"/>
      <c r="J958" s="181"/>
      <c r="K958" s="182"/>
      <c r="M958" s="177" t="s">
        <v>1030</v>
      </c>
      <c r="O958" s="177"/>
      <c r="Q958" s="167"/>
    </row>
    <row r="959" spans="1:17">
      <c r="A959" s="175"/>
      <c r="B959" s="176"/>
      <c r="C959" s="225" t="s">
        <v>1031</v>
      </c>
      <c r="D959" s="226"/>
      <c r="E959" s="178">
        <v>8.81</v>
      </c>
      <c r="F959" s="179"/>
      <c r="G959" s="180"/>
      <c r="H959" s="181"/>
      <c r="I959" s="182"/>
      <c r="J959" s="181"/>
      <c r="K959" s="182"/>
      <c r="M959" s="177" t="s">
        <v>1031</v>
      </c>
      <c r="O959" s="177"/>
      <c r="Q959" s="167"/>
    </row>
    <row r="960" spans="1:17">
      <c r="A960" s="175"/>
      <c r="B960" s="176"/>
      <c r="C960" s="225" t="s">
        <v>1032</v>
      </c>
      <c r="D960" s="226"/>
      <c r="E960" s="178">
        <v>9.0860000000000003</v>
      </c>
      <c r="F960" s="179"/>
      <c r="G960" s="180"/>
      <c r="H960" s="181"/>
      <c r="I960" s="182"/>
      <c r="J960" s="181"/>
      <c r="K960" s="182"/>
      <c r="M960" s="177" t="s">
        <v>1032</v>
      </c>
      <c r="O960" s="177"/>
      <c r="Q960" s="167"/>
    </row>
    <row r="961" spans="1:17">
      <c r="A961" s="175"/>
      <c r="B961" s="176"/>
      <c r="C961" s="225" t="s">
        <v>1033</v>
      </c>
      <c r="D961" s="226"/>
      <c r="E961" s="178">
        <v>6</v>
      </c>
      <c r="F961" s="179"/>
      <c r="G961" s="180"/>
      <c r="H961" s="181"/>
      <c r="I961" s="182"/>
      <c r="J961" s="181"/>
      <c r="K961" s="182"/>
      <c r="M961" s="177">
        <v>6</v>
      </c>
      <c r="O961" s="177"/>
      <c r="Q961" s="167"/>
    </row>
    <row r="962" spans="1:17">
      <c r="A962" s="175"/>
      <c r="B962" s="176"/>
      <c r="C962" s="225" t="s">
        <v>1034</v>
      </c>
      <c r="D962" s="226"/>
      <c r="E962" s="178">
        <v>13.839399999999999</v>
      </c>
      <c r="F962" s="179"/>
      <c r="G962" s="180"/>
      <c r="H962" s="181"/>
      <c r="I962" s="182"/>
      <c r="J962" s="181"/>
      <c r="K962" s="182"/>
      <c r="M962" s="177" t="s">
        <v>1034</v>
      </c>
      <c r="O962" s="177"/>
      <c r="Q962" s="167"/>
    </row>
    <row r="963" spans="1:17">
      <c r="A963" s="175"/>
      <c r="B963" s="176"/>
      <c r="C963" s="225" t="s">
        <v>1035</v>
      </c>
      <c r="D963" s="226"/>
      <c r="E963" s="178">
        <v>26.37</v>
      </c>
      <c r="F963" s="179"/>
      <c r="G963" s="180"/>
      <c r="H963" s="181"/>
      <c r="I963" s="182"/>
      <c r="J963" s="181"/>
      <c r="K963" s="182"/>
      <c r="M963" s="177" t="s">
        <v>1035</v>
      </c>
      <c r="O963" s="177"/>
      <c r="Q963" s="167"/>
    </row>
    <row r="964" spans="1:17">
      <c r="A964" s="175"/>
      <c r="B964" s="176"/>
      <c r="C964" s="225" t="s">
        <v>1036</v>
      </c>
      <c r="D964" s="226"/>
      <c r="E964" s="178">
        <v>128.7234</v>
      </c>
      <c r="F964" s="179"/>
      <c r="G964" s="180"/>
      <c r="H964" s="181"/>
      <c r="I964" s="182"/>
      <c r="J964" s="181"/>
      <c r="K964" s="182"/>
      <c r="M964" s="177" t="s">
        <v>1036</v>
      </c>
      <c r="O964" s="177"/>
      <c r="Q964" s="167"/>
    </row>
    <row r="965" spans="1:17">
      <c r="A965" s="175"/>
      <c r="B965" s="176"/>
      <c r="C965" s="225" t="s">
        <v>1037</v>
      </c>
      <c r="D965" s="226"/>
      <c r="E965" s="178">
        <v>40.527999999999999</v>
      </c>
      <c r="F965" s="179"/>
      <c r="G965" s="180"/>
      <c r="H965" s="181"/>
      <c r="I965" s="182"/>
      <c r="J965" s="181"/>
      <c r="K965" s="182"/>
      <c r="M965" s="177" t="s">
        <v>1037</v>
      </c>
      <c r="O965" s="177"/>
      <c r="Q965" s="167"/>
    </row>
    <row r="966" spans="1:17">
      <c r="A966" s="175"/>
      <c r="B966" s="176"/>
      <c r="C966" s="225" t="s">
        <v>1038</v>
      </c>
      <c r="D966" s="226"/>
      <c r="E966" s="178">
        <v>13.73</v>
      </c>
      <c r="F966" s="179"/>
      <c r="G966" s="180"/>
      <c r="H966" s="181"/>
      <c r="I966" s="182"/>
      <c r="J966" s="181"/>
      <c r="K966" s="182"/>
      <c r="M966" s="177" t="s">
        <v>1038</v>
      </c>
      <c r="O966" s="177"/>
      <c r="Q966" s="167"/>
    </row>
    <row r="967" spans="1:17">
      <c r="A967" s="175"/>
      <c r="B967" s="176"/>
      <c r="C967" s="225" t="s">
        <v>1039</v>
      </c>
      <c r="D967" s="226"/>
      <c r="E967" s="178">
        <v>24.8064</v>
      </c>
      <c r="F967" s="179"/>
      <c r="G967" s="180"/>
      <c r="H967" s="181"/>
      <c r="I967" s="182"/>
      <c r="J967" s="181"/>
      <c r="K967" s="182"/>
      <c r="M967" s="177" t="s">
        <v>1039</v>
      </c>
      <c r="O967" s="177"/>
      <c r="Q967" s="167"/>
    </row>
    <row r="968" spans="1:17">
      <c r="A968" s="175"/>
      <c r="B968" s="176"/>
      <c r="C968" s="225" t="s">
        <v>1040</v>
      </c>
      <c r="D968" s="226"/>
      <c r="E968" s="178">
        <v>7.67</v>
      </c>
      <c r="F968" s="179"/>
      <c r="G968" s="180"/>
      <c r="H968" s="181"/>
      <c r="I968" s="182"/>
      <c r="J968" s="181"/>
      <c r="K968" s="182"/>
      <c r="M968" s="177" t="s">
        <v>1040</v>
      </c>
      <c r="O968" s="177"/>
      <c r="Q968" s="167"/>
    </row>
    <row r="969" spans="1:17">
      <c r="A969" s="175"/>
      <c r="B969" s="176"/>
      <c r="C969" s="225" t="s">
        <v>1041</v>
      </c>
      <c r="D969" s="226"/>
      <c r="E969" s="178">
        <v>8.3775999999999993</v>
      </c>
      <c r="F969" s="179"/>
      <c r="G969" s="180"/>
      <c r="H969" s="181"/>
      <c r="I969" s="182"/>
      <c r="J969" s="181"/>
      <c r="K969" s="182"/>
      <c r="M969" s="177" t="s">
        <v>1041</v>
      </c>
      <c r="O969" s="177"/>
      <c r="Q969" s="167"/>
    </row>
    <row r="970" spans="1:17">
      <c r="A970" s="175"/>
      <c r="B970" s="176"/>
      <c r="C970" s="225" t="s">
        <v>1042</v>
      </c>
      <c r="D970" s="226"/>
      <c r="E970" s="178">
        <v>4.8899999999999997</v>
      </c>
      <c r="F970" s="179"/>
      <c r="G970" s="180"/>
      <c r="H970" s="181"/>
      <c r="I970" s="182"/>
      <c r="J970" s="181"/>
      <c r="K970" s="182"/>
      <c r="M970" s="177" t="s">
        <v>1042</v>
      </c>
      <c r="O970" s="177"/>
      <c r="Q970" s="167"/>
    </row>
    <row r="971" spans="1:17">
      <c r="A971" s="175"/>
      <c r="B971" s="176"/>
      <c r="C971" s="225" t="s">
        <v>1043</v>
      </c>
      <c r="D971" s="226"/>
      <c r="E971" s="178">
        <v>41.082000000000001</v>
      </c>
      <c r="F971" s="179"/>
      <c r="G971" s="180"/>
      <c r="H971" s="181"/>
      <c r="I971" s="182"/>
      <c r="J971" s="181"/>
      <c r="K971" s="182"/>
      <c r="M971" s="177" t="s">
        <v>1043</v>
      </c>
      <c r="O971" s="177"/>
      <c r="Q971" s="167"/>
    </row>
    <row r="972" spans="1:17">
      <c r="A972" s="175"/>
      <c r="B972" s="176"/>
      <c r="C972" s="225" t="s">
        <v>1044</v>
      </c>
      <c r="D972" s="226"/>
      <c r="E972" s="178">
        <v>17.82</v>
      </c>
      <c r="F972" s="179"/>
      <c r="G972" s="180"/>
      <c r="H972" s="181"/>
      <c r="I972" s="182"/>
      <c r="J972" s="181"/>
      <c r="K972" s="182"/>
      <c r="M972" s="177" t="s">
        <v>1044</v>
      </c>
      <c r="O972" s="177"/>
      <c r="Q972" s="167"/>
    </row>
    <row r="973" spans="1:17">
      <c r="A973" s="175"/>
      <c r="B973" s="176"/>
      <c r="C973" s="225" t="s">
        <v>1045</v>
      </c>
      <c r="D973" s="226"/>
      <c r="E973" s="178">
        <v>73.342399999999998</v>
      </c>
      <c r="F973" s="179"/>
      <c r="G973" s="180"/>
      <c r="H973" s="181"/>
      <c r="I973" s="182"/>
      <c r="J973" s="181"/>
      <c r="K973" s="182"/>
      <c r="M973" s="177" t="s">
        <v>1045</v>
      </c>
      <c r="O973" s="177"/>
      <c r="Q973" s="167"/>
    </row>
    <row r="974" spans="1:17">
      <c r="A974" s="175"/>
      <c r="B974" s="176"/>
      <c r="C974" s="225" t="s">
        <v>1046</v>
      </c>
      <c r="D974" s="226"/>
      <c r="E974" s="178">
        <v>36.163400000000003</v>
      </c>
      <c r="F974" s="179"/>
      <c r="G974" s="180"/>
      <c r="H974" s="181"/>
      <c r="I974" s="182"/>
      <c r="J974" s="181"/>
      <c r="K974" s="182"/>
      <c r="M974" s="177" t="s">
        <v>1046</v>
      </c>
      <c r="O974" s="177"/>
      <c r="Q974" s="167"/>
    </row>
    <row r="975" spans="1:17">
      <c r="A975" s="175"/>
      <c r="B975" s="176"/>
      <c r="C975" s="225" t="s">
        <v>1047</v>
      </c>
      <c r="D975" s="226"/>
      <c r="E975" s="178">
        <v>-2.3639999999999999</v>
      </c>
      <c r="F975" s="179"/>
      <c r="G975" s="180"/>
      <c r="H975" s="181"/>
      <c r="I975" s="182"/>
      <c r="J975" s="181"/>
      <c r="K975" s="182"/>
      <c r="M975" s="177" t="s">
        <v>1047</v>
      </c>
      <c r="O975" s="177"/>
      <c r="Q975" s="167"/>
    </row>
    <row r="976" spans="1:17">
      <c r="A976" s="175"/>
      <c r="B976" s="176"/>
      <c r="C976" s="225" t="s">
        <v>1048</v>
      </c>
      <c r="D976" s="226"/>
      <c r="E976" s="178">
        <v>6.58</v>
      </c>
      <c r="F976" s="179"/>
      <c r="G976" s="180"/>
      <c r="H976" s="181"/>
      <c r="I976" s="182"/>
      <c r="J976" s="181"/>
      <c r="K976" s="182"/>
      <c r="M976" s="177" t="s">
        <v>1048</v>
      </c>
      <c r="O976" s="177"/>
      <c r="Q976" s="167"/>
    </row>
    <row r="977" spans="1:17">
      <c r="A977" s="175"/>
      <c r="B977" s="176"/>
      <c r="C977" s="225" t="s">
        <v>1049</v>
      </c>
      <c r="D977" s="226"/>
      <c r="E977" s="178">
        <v>45.458599999999997</v>
      </c>
      <c r="F977" s="179"/>
      <c r="G977" s="180"/>
      <c r="H977" s="181"/>
      <c r="I977" s="182"/>
      <c r="J977" s="181"/>
      <c r="K977" s="182"/>
      <c r="M977" s="177" t="s">
        <v>1049</v>
      </c>
      <c r="O977" s="177"/>
      <c r="Q977" s="167"/>
    </row>
    <row r="978" spans="1:17">
      <c r="A978" s="175"/>
      <c r="B978" s="176"/>
      <c r="C978" s="225" t="s">
        <v>1044</v>
      </c>
      <c r="D978" s="226"/>
      <c r="E978" s="178">
        <v>17.82</v>
      </c>
      <c r="F978" s="179"/>
      <c r="G978" s="180"/>
      <c r="H978" s="181"/>
      <c r="I978" s="182"/>
      <c r="J978" s="181"/>
      <c r="K978" s="182"/>
      <c r="M978" s="177" t="s">
        <v>1044</v>
      </c>
      <c r="O978" s="177"/>
      <c r="Q978" s="167"/>
    </row>
    <row r="979" spans="1:17">
      <c r="A979" s="175"/>
      <c r="B979" s="176"/>
      <c r="C979" s="225" t="s">
        <v>1050</v>
      </c>
      <c r="D979" s="226"/>
      <c r="E979" s="178">
        <v>36.148499999999999</v>
      </c>
      <c r="F979" s="179"/>
      <c r="G979" s="180"/>
      <c r="H979" s="181"/>
      <c r="I979" s="182"/>
      <c r="J979" s="181"/>
      <c r="K979" s="182"/>
      <c r="M979" s="177" t="s">
        <v>1050</v>
      </c>
      <c r="O979" s="177"/>
      <c r="Q979" s="167"/>
    </row>
    <row r="980" spans="1:17">
      <c r="A980" s="175"/>
      <c r="B980" s="176"/>
      <c r="C980" s="225" t="s">
        <v>1051</v>
      </c>
      <c r="D980" s="226"/>
      <c r="E980" s="178">
        <v>-1.1819999999999999</v>
      </c>
      <c r="F980" s="179"/>
      <c r="G980" s="180"/>
      <c r="H980" s="181"/>
      <c r="I980" s="182"/>
      <c r="J980" s="181"/>
      <c r="K980" s="182"/>
      <c r="M980" s="177" t="s">
        <v>1051</v>
      </c>
      <c r="O980" s="177"/>
      <c r="Q980" s="167"/>
    </row>
    <row r="981" spans="1:17">
      <c r="A981" s="175"/>
      <c r="B981" s="176"/>
      <c r="C981" s="225" t="s">
        <v>1052</v>
      </c>
      <c r="D981" s="226"/>
      <c r="E981" s="178">
        <v>9.3800000000000008</v>
      </c>
      <c r="F981" s="179"/>
      <c r="G981" s="180"/>
      <c r="H981" s="181"/>
      <c r="I981" s="182"/>
      <c r="J981" s="181"/>
      <c r="K981" s="182"/>
      <c r="M981" s="177" t="s">
        <v>1052</v>
      </c>
      <c r="O981" s="177"/>
      <c r="Q981" s="167"/>
    </row>
    <row r="982" spans="1:17">
      <c r="A982" s="175"/>
      <c r="B982" s="176"/>
      <c r="C982" s="225" t="s">
        <v>1053</v>
      </c>
      <c r="D982" s="226"/>
      <c r="E982" s="178">
        <v>1.9944</v>
      </c>
      <c r="F982" s="179"/>
      <c r="G982" s="180"/>
      <c r="H982" s="181"/>
      <c r="I982" s="182"/>
      <c r="J982" s="181"/>
      <c r="K982" s="182"/>
      <c r="M982" s="177" t="s">
        <v>1053</v>
      </c>
      <c r="O982" s="177"/>
      <c r="Q982" s="167"/>
    </row>
    <row r="983" spans="1:17">
      <c r="A983" s="175"/>
      <c r="B983" s="176"/>
      <c r="C983" s="225" t="s">
        <v>1054</v>
      </c>
      <c r="D983" s="226"/>
      <c r="E983" s="178">
        <v>4.6970000000000001</v>
      </c>
      <c r="F983" s="179"/>
      <c r="G983" s="180"/>
      <c r="H983" s="181"/>
      <c r="I983" s="182"/>
      <c r="J983" s="181"/>
      <c r="K983" s="182"/>
      <c r="M983" s="177" t="s">
        <v>1054</v>
      </c>
      <c r="O983" s="177"/>
      <c r="Q983" s="167"/>
    </row>
    <row r="984" spans="1:17">
      <c r="A984" s="175"/>
      <c r="B984" s="176"/>
      <c r="C984" s="225" t="s">
        <v>1055</v>
      </c>
      <c r="D984" s="226"/>
      <c r="E984" s="178">
        <v>2.3199999999999998</v>
      </c>
      <c r="F984" s="179"/>
      <c r="G984" s="180"/>
      <c r="H984" s="181"/>
      <c r="I984" s="182"/>
      <c r="J984" s="181"/>
      <c r="K984" s="182"/>
      <c r="M984" s="177" t="s">
        <v>1055</v>
      </c>
      <c r="O984" s="177"/>
      <c r="Q984" s="167"/>
    </row>
    <row r="985" spans="1:17">
      <c r="A985" s="175"/>
      <c r="B985" s="176"/>
      <c r="C985" s="225" t="s">
        <v>1056</v>
      </c>
      <c r="D985" s="226"/>
      <c r="E985" s="178">
        <v>2.9722</v>
      </c>
      <c r="F985" s="179"/>
      <c r="G985" s="180"/>
      <c r="H985" s="181"/>
      <c r="I985" s="182"/>
      <c r="J985" s="181"/>
      <c r="K985" s="182"/>
      <c r="M985" s="177" t="s">
        <v>1056</v>
      </c>
      <c r="O985" s="177"/>
      <c r="Q985" s="167"/>
    </row>
    <row r="986" spans="1:17">
      <c r="A986" s="175"/>
      <c r="B986" s="176"/>
      <c r="C986" s="225" t="s">
        <v>1057</v>
      </c>
      <c r="D986" s="226"/>
      <c r="E986" s="178">
        <v>0.83</v>
      </c>
      <c r="F986" s="179"/>
      <c r="G986" s="180"/>
      <c r="H986" s="181"/>
      <c r="I986" s="182"/>
      <c r="J986" s="181"/>
      <c r="K986" s="182"/>
      <c r="M986" s="177" t="s">
        <v>1057</v>
      </c>
      <c r="O986" s="177"/>
      <c r="Q986" s="167"/>
    </row>
    <row r="987" spans="1:17">
      <c r="A987" s="175"/>
      <c r="B987" s="176"/>
      <c r="C987" s="225" t="s">
        <v>1058</v>
      </c>
      <c r="D987" s="226"/>
      <c r="E987" s="178">
        <v>35.462000000000003</v>
      </c>
      <c r="F987" s="179"/>
      <c r="G987" s="180"/>
      <c r="H987" s="181"/>
      <c r="I987" s="182"/>
      <c r="J987" s="181"/>
      <c r="K987" s="182"/>
      <c r="M987" s="177" t="s">
        <v>1058</v>
      </c>
      <c r="O987" s="177"/>
      <c r="Q987" s="167"/>
    </row>
    <row r="988" spans="1:17">
      <c r="A988" s="175"/>
      <c r="B988" s="176"/>
      <c r="C988" s="225" t="s">
        <v>1059</v>
      </c>
      <c r="D988" s="226"/>
      <c r="E988" s="178">
        <v>10.8</v>
      </c>
      <c r="F988" s="179"/>
      <c r="G988" s="180"/>
      <c r="H988" s="181"/>
      <c r="I988" s="182"/>
      <c r="J988" s="181"/>
      <c r="K988" s="182"/>
      <c r="M988" s="177" t="s">
        <v>1059</v>
      </c>
      <c r="O988" s="177"/>
      <c r="Q988" s="167"/>
    </row>
    <row r="989" spans="1:17">
      <c r="A989" s="175"/>
      <c r="B989" s="176"/>
      <c r="C989" s="225" t="s">
        <v>1060</v>
      </c>
      <c r="D989" s="226"/>
      <c r="E989" s="178">
        <v>37.733400000000003</v>
      </c>
      <c r="F989" s="179"/>
      <c r="G989" s="180"/>
      <c r="H989" s="181"/>
      <c r="I989" s="182"/>
      <c r="J989" s="181"/>
      <c r="K989" s="182"/>
      <c r="M989" s="177" t="s">
        <v>1060</v>
      </c>
      <c r="O989" s="177"/>
      <c r="Q989" s="167"/>
    </row>
    <row r="990" spans="1:17">
      <c r="A990" s="175"/>
      <c r="B990" s="176"/>
      <c r="C990" s="225" t="s">
        <v>1061</v>
      </c>
      <c r="D990" s="226"/>
      <c r="E990" s="178">
        <v>11.08</v>
      </c>
      <c r="F990" s="179"/>
      <c r="G990" s="180"/>
      <c r="H990" s="181"/>
      <c r="I990" s="182"/>
      <c r="J990" s="181"/>
      <c r="K990" s="182"/>
      <c r="M990" s="177" t="s">
        <v>1061</v>
      </c>
      <c r="O990" s="177"/>
      <c r="Q990" s="167"/>
    </row>
    <row r="991" spans="1:17">
      <c r="A991" s="175"/>
      <c r="B991" s="176"/>
      <c r="C991" s="225" t="s">
        <v>1062</v>
      </c>
      <c r="D991" s="226"/>
      <c r="E991" s="178">
        <v>3.0030000000000001</v>
      </c>
      <c r="F991" s="179"/>
      <c r="G991" s="180"/>
      <c r="H991" s="181"/>
      <c r="I991" s="182"/>
      <c r="J991" s="181"/>
      <c r="K991" s="182"/>
      <c r="M991" s="177" t="s">
        <v>1062</v>
      </c>
      <c r="O991" s="177"/>
      <c r="Q991" s="167"/>
    </row>
    <row r="992" spans="1:17">
      <c r="A992" s="175"/>
      <c r="B992" s="176"/>
      <c r="C992" s="225" t="s">
        <v>1063</v>
      </c>
      <c r="D992" s="226"/>
      <c r="E992" s="178">
        <v>0.94</v>
      </c>
      <c r="F992" s="179"/>
      <c r="G992" s="180"/>
      <c r="H992" s="181"/>
      <c r="I992" s="182"/>
      <c r="J992" s="181"/>
      <c r="K992" s="182"/>
      <c r="M992" s="177" t="s">
        <v>1063</v>
      </c>
      <c r="O992" s="177"/>
      <c r="Q992" s="167"/>
    </row>
    <row r="993" spans="1:17">
      <c r="A993" s="175"/>
      <c r="B993" s="176"/>
      <c r="C993" s="225" t="s">
        <v>1064</v>
      </c>
      <c r="D993" s="226"/>
      <c r="E993" s="178">
        <v>15.776199999999999</v>
      </c>
      <c r="F993" s="179"/>
      <c r="G993" s="180"/>
      <c r="H993" s="181"/>
      <c r="I993" s="182"/>
      <c r="J993" s="181"/>
      <c r="K993" s="182"/>
      <c r="M993" s="177" t="s">
        <v>1064</v>
      </c>
      <c r="O993" s="177"/>
      <c r="Q993" s="167"/>
    </row>
    <row r="994" spans="1:17">
      <c r="A994" s="175"/>
      <c r="B994" s="176"/>
      <c r="C994" s="225" t="s">
        <v>1065</v>
      </c>
      <c r="D994" s="226"/>
      <c r="E994" s="178">
        <v>2.65</v>
      </c>
      <c r="F994" s="179"/>
      <c r="G994" s="180"/>
      <c r="H994" s="181"/>
      <c r="I994" s="182"/>
      <c r="J994" s="181"/>
      <c r="K994" s="182"/>
      <c r="M994" s="177" t="s">
        <v>1065</v>
      </c>
      <c r="O994" s="177"/>
      <c r="Q994" s="167"/>
    </row>
    <row r="995" spans="1:17">
      <c r="A995" s="175"/>
      <c r="B995" s="176"/>
      <c r="C995" s="225" t="s">
        <v>1066</v>
      </c>
      <c r="D995" s="226"/>
      <c r="E995" s="178">
        <v>35.2958</v>
      </c>
      <c r="F995" s="179"/>
      <c r="G995" s="180"/>
      <c r="H995" s="181"/>
      <c r="I995" s="182"/>
      <c r="J995" s="181"/>
      <c r="K995" s="182"/>
      <c r="M995" s="177" t="s">
        <v>1066</v>
      </c>
      <c r="O995" s="177"/>
      <c r="Q995" s="167"/>
    </row>
    <row r="996" spans="1:17">
      <c r="A996" s="175"/>
      <c r="B996" s="176"/>
      <c r="C996" s="225" t="s">
        <v>1067</v>
      </c>
      <c r="D996" s="226"/>
      <c r="E996" s="178">
        <v>10.69</v>
      </c>
      <c r="F996" s="179"/>
      <c r="G996" s="180"/>
      <c r="H996" s="181"/>
      <c r="I996" s="182"/>
      <c r="J996" s="181"/>
      <c r="K996" s="182"/>
      <c r="M996" s="177" t="s">
        <v>1067</v>
      </c>
      <c r="O996" s="177"/>
      <c r="Q996" s="167"/>
    </row>
    <row r="997" spans="1:17">
      <c r="A997" s="175"/>
      <c r="B997" s="176"/>
      <c r="C997" s="225" t="s">
        <v>1068</v>
      </c>
      <c r="D997" s="226"/>
      <c r="E997" s="178">
        <v>38.065800000000003</v>
      </c>
      <c r="F997" s="179"/>
      <c r="G997" s="180"/>
      <c r="H997" s="181"/>
      <c r="I997" s="182"/>
      <c r="J997" s="181"/>
      <c r="K997" s="182"/>
      <c r="M997" s="177" t="s">
        <v>1068</v>
      </c>
      <c r="O997" s="177"/>
      <c r="Q997" s="167"/>
    </row>
    <row r="998" spans="1:17">
      <c r="A998" s="175"/>
      <c r="B998" s="176"/>
      <c r="C998" s="225" t="s">
        <v>1069</v>
      </c>
      <c r="D998" s="226"/>
      <c r="E998" s="178">
        <v>11.27</v>
      </c>
      <c r="F998" s="179"/>
      <c r="G998" s="180"/>
      <c r="H998" s="181"/>
      <c r="I998" s="182"/>
      <c r="J998" s="181"/>
      <c r="K998" s="182"/>
      <c r="M998" s="177" t="s">
        <v>1069</v>
      </c>
      <c r="O998" s="177"/>
      <c r="Q998" s="167"/>
    </row>
    <row r="999" spans="1:17">
      <c r="A999" s="175"/>
      <c r="B999" s="176"/>
      <c r="C999" s="225" t="s">
        <v>1070</v>
      </c>
      <c r="D999" s="226"/>
      <c r="E999" s="178">
        <v>30.193000000000001</v>
      </c>
      <c r="F999" s="179"/>
      <c r="G999" s="180"/>
      <c r="H999" s="181"/>
      <c r="I999" s="182"/>
      <c r="J999" s="181"/>
      <c r="K999" s="182"/>
      <c r="M999" s="177" t="s">
        <v>1070</v>
      </c>
      <c r="O999" s="177"/>
      <c r="Q999" s="167"/>
    </row>
    <row r="1000" spans="1:17">
      <c r="A1000" s="175"/>
      <c r="B1000" s="176"/>
      <c r="C1000" s="225" t="s">
        <v>1071</v>
      </c>
      <c r="D1000" s="226"/>
      <c r="E1000" s="178">
        <v>-4.6820000000000004</v>
      </c>
      <c r="F1000" s="179"/>
      <c r="G1000" s="180"/>
      <c r="H1000" s="181"/>
      <c r="I1000" s="182"/>
      <c r="J1000" s="181"/>
      <c r="K1000" s="182"/>
      <c r="M1000" s="177" t="s">
        <v>1071</v>
      </c>
      <c r="O1000" s="177"/>
      <c r="Q1000" s="167"/>
    </row>
    <row r="1001" spans="1:17">
      <c r="A1001" s="175"/>
      <c r="B1001" s="176"/>
      <c r="C1001" s="225" t="s">
        <v>1072</v>
      </c>
      <c r="D1001" s="226"/>
      <c r="E1001" s="178">
        <v>8.89</v>
      </c>
      <c r="F1001" s="179"/>
      <c r="G1001" s="180"/>
      <c r="H1001" s="181"/>
      <c r="I1001" s="182"/>
      <c r="J1001" s="181"/>
      <c r="K1001" s="182"/>
      <c r="M1001" s="177" t="s">
        <v>1072</v>
      </c>
      <c r="O1001" s="177"/>
      <c r="Q1001" s="167"/>
    </row>
    <row r="1002" spans="1:17">
      <c r="A1002" s="175"/>
      <c r="B1002" s="176"/>
      <c r="C1002" s="225" t="s">
        <v>1073</v>
      </c>
      <c r="D1002" s="226"/>
      <c r="E1002" s="178">
        <v>17.376200000000001</v>
      </c>
      <c r="F1002" s="179"/>
      <c r="G1002" s="180"/>
      <c r="H1002" s="181"/>
      <c r="I1002" s="182"/>
      <c r="J1002" s="181"/>
      <c r="K1002" s="182"/>
      <c r="M1002" s="177" t="s">
        <v>1073</v>
      </c>
      <c r="O1002" s="177"/>
      <c r="Q1002" s="167"/>
    </row>
    <row r="1003" spans="1:17">
      <c r="A1003" s="175"/>
      <c r="B1003" s="176"/>
      <c r="C1003" s="225" t="s">
        <v>1074</v>
      </c>
      <c r="D1003" s="226"/>
      <c r="E1003" s="178">
        <v>4.09</v>
      </c>
      <c r="F1003" s="179"/>
      <c r="G1003" s="180"/>
      <c r="H1003" s="181"/>
      <c r="I1003" s="182"/>
      <c r="J1003" s="181"/>
      <c r="K1003" s="182"/>
      <c r="M1003" s="177" t="s">
        <v>1074</v>
      </c>
      <c r="O1003" s="177"/>
      <c r="Q1003" s="167"/>
    </row>
    <row r="1004" spans="1:17">
      <c r="A1004" s="175"/>
      <c r="B1004" s="176"/>
      <c r="C1004" s="225" t="s">
        <v>1075</v>
      </c>
      <c r="D1004" s="226"/>
      <c r="E1004" s="178">
        <v>4.7123999999999997</v>
      </c>
      <c r="F1004" s="179"/>
      <c r="G1004" s="180"/>
      <c r="H1004" s="181"/>
      <c r="I1004" s="182"/>
      <c r="J1004" s="181"/>
      <c r="K1004" s="182"/>
      <c r="M1004" s="177" t="s">
        <v>1075</v>
      </c>
      <c r="O1004" s="177"/>
      <c r="Q1004" s="167"/>
    </row>
    <row r="1005" spans="1:17">
      <c r="A1005" s="175"/>
      <c r="B1005" s="176"/>
      <c r="C1005" s="225" t="s">
        <v>1076</v>
      </c>
      <c r="D1005" s="226"/>
      <c r="E1005" s="178">
        <v>2.1800000000000002</v>
      </c>
      <c r="F1005" s="179"/>
      <c r="G1005" s="180"/>
      <c r="H1005" s="181"/>
      <c r="I1005" s="182"/>
      <c r="J1005" s="181"/>
      <c r="K1005" s="182"/>
      <c r="M1005" s="177" t="s">
        <v>1076</v>
      </c>
      <c r="O1005" s="177"/>
      <c r="Q1005" s="167"/>
    </row>
    <row r="1006" spans="1:17">
      <c r="A1006" s="175"/>
      <c r="B1006" s="176"/>
      <c r="C1006" s="225" t="s">
        <v>1077</v>
      </c>
      <c r="D1006" s="226"/>
      <c r="E1006" s="178">
        <v>39.915700000000001</v>
      </c>
      <c r="F1006" s="179"/>
      <c r="G1006" s="180"/>
      <c r="H1006" s="181"/>
      <c r="I1006" s="182"/>
      <c r="J1006" s="181"/>
      <c r="K1006" s="182"/>
      <c r="M1006" s="177" t="s">
        <v>1077</v>
      </c>
      <c r="O1006" s="177"/>
      <c r="Q1006" s="167"/>
    </row>
    <row r="1007" spans="1:17">
      <c r="A1007" s="175"/>
      <c r="B1007" s="176"/>
      <c r="C1007" s="225" t="s">
        <v>1078</v>
      </c>
      <c r="D1007" s="226"/>
      <c r="E1007" s="178">
        <v>-1.1819999999999999</v>
      </c>
      <c r="F1007" s="179"/>
      <c r="G1007" s="180"/>
      <c r="H1007" s="181"/>
      <c r="I1007" s="182"/>
      <c r="J1007" s="181"/>
      <c r="K1007" s="182"/>
      <c r="M1007" s="177" t="s">
        <v>1078</v>
      </c>
      <c r="O1007" s="177"/>
      <c r="Q1007" s="167"/>
    </row>
    <row r="1008" spans="1:17">
      <c r="A1008" s="175"/>
      <c r="B1008" s="176"/>
      <c r="C1008" s="225" t="s">
        <v>1079</v>
      </c>
      <c r="D1008" s="226"/>
      <c r="E1008" s="178">
        <v>9.49</v>
      </c>
      <c r="F1008" s="179"/>
      <c r="G1008" s="180"/>
      <c r="H1008" s="181"/>
      <c r="I1008" s="182"/>
      <c r="J1008" s="181"/>
      <c r="K1008" s="182"/>
      <c r="M1008" s="177" t="s">
        <v>1079</v>
      </c>
      <c r="O1008" s="177"/>
      <c r="Q1008" s="167"/>
    </row>
    <row r="1009" spans="1:17">
      <c r="A1009" s="175"/>
      <c r="B1009" s="176"/>
      <c r="C1009" s="225" t="s">
        <v>1080</v>
      </c>
      <c r="D1009" s="226"/>
      <c r="E1009" s="178">
        <v>44.245800000000003</v>
      </c>
      <c r="F1009" s="179"/>
      <c r="G1009" s="180"/>
      <c r="H1009" s="181"/>
      <c r="I1009" s="182"/>
      <c r="J1009" s="181"/>
      <c r="K1009" s="182"/>
      <c r="M1009" s="177" t="s">
        <v>1080</v>
      </c>
      <c r="O1009" s="177"/>
      <c r="Q1009" s="167"/>
    </row>
    <row r="1010" spans="1:17">
      <c r="A1010" s="175"/>
      <c r="B1010" s="176"/>
      <c r="C1010" s="225" t="s">
        <v>1081</v>
      </c>
      <c r="D1010" s="226"/>
      <c r="E1010" s="178">
        <v>18.059999999999999</v>
      </c>
      <c r="F1010" s="179"/>
      <c r="G1010" s="180"/>
      <c r="H1010" s="181"/>
      <c r="I1010" s="182"/>
      <c r="J1010" s="181"/>
      <c r="K1010" s="182"/>
      <c r="M1010" s="177" t="s">
        <v>1081</v>
      </c>
      <c r="O1010" s="177"/>
      <c r="Q1010" s="167"/>
    </row>
    <row r="1011" spans="1:17">
      <c r="A1011" s="175"/>
      <c r="B1011" s="176"/>
      <c r="C1011" s="225" t="s">
        <v>1082</v>
      </c>
      <c r="D1011" s="226"/>
      <c r="E1011" s="178">
        <v>54.211799999999997</v>
      </c>
      <c r="F1011" s="179"/>
      <c r="G1011" s="180"/>
      <c r="H1011" s="181"/>
      <c r="I1011" s="182"/>
      <c r="J1011" s="181"/>
      <c r="K1011" s="182"/>
      <c r="M1011" s="177" t="s">
        <v>1082</v>
      </c>
      <c r="O1011" s="177"/>
      <c r="Q1011" s="167"/>
    </row>
    <row r="1012" spans="1:17">
      <c r="A1012" s="175"/>
      <c r="B1012" s="176"/>
      <c r="C1012" s="225" t="s">
        <v>1083</v>
      </c>
      <c r="D1012" s="226"/>
      <c r="E1012" s="178">
        <v>26.44</v>
      </c>
      <c r="F1012" s="179"/>
      <c r="G1012" s="180"/>
      <c r="H1012" s="181"/>
      <c r="I1012" s="182"/>
      <c r="J1012" s="181"/>
      <c r="K1012" s="182"/>
      <c r="M1012" s="177" t="s">
        <v>1083</v>
      </c>
      <c r="O1012" s="177"/>
      <c r="Q1012" s="167"/>
    </row>
    <row r="1013" spans="1:17">
      <c r="A1013" s="175"/>
      <c r="B1013" s="176"/>
      <c r="C1013" s="225" t="s">
        <v>1084</v>
      </c>
      <c r="D1013" s="226"/>
      <c r="E1013" s="178">
        <v>28.647600000000001</v>
      </c>
      <c r="F1013" s="179"/>
      <c r="G1013" s="180"/>
      <c r="H1013" s="181"/>
      <c r="I1013" s="182"/>
      <c r="J1013" s="181"/>
      <c r="K1013" s="182"/>
      <c r="M1013" s="177" t="s">
        <v>1084</v>
      </c>
      <c r="O1013" s="177"/>
      <c r="Q1013" s="167"/>
    </row>
    <row r="1014" spans="1:17">
      <c r="A1014" s="175"/>
      <c r="B1014" s="176"/>
      <c r="C1014" s="225" t="s">
        <v>1085</v>
      </c>
      <c r="D1014" s="226"/>
      <c r="E1014" s="178">
        <v>8.93</v>
      </c>
      <c r="F1014" s="179"/>
      <c r="G1014" s="180"/>
      <c r="H1014" s="181"/>
      <c r="I1014" s="182"/>
      <c r="J1014" s="181"/>
      <c r="K1014" s="182"/>
      <c r="M1014" s="177" t="s">
        <v>1085</v>
      </c>
      <c r="O1014" s="177"/>
      <c r="Q1014" s="167"/>
    </row>
    <row r="1015" spans="1:17">
      <c r="A1015" s="175"/>
      <c r="B1015" s="176"/>
      <c r="C1015" s="225" t="s">
        <v>1086</v>
      </c>
      <c r="D1015" s="226"/>
      <c r="E1015" s="178">
        <v>7.5228999999999999</v>
      </c>
      <c r="F1015" s="179"/>
      <c r="G1015" s="180"/>
      <c r="H1015" s="181"/>
      <c r="I1015" s="182"/>
      <c r="J1015" s="181"/>
      <c r="K1015" s="182"/>
      <c r="M1015" s="177" t="s">
        <v>1086</v>
      </c>
      <c r="O1015" s="177"/>
      <c r="Q1015" s="167"/>
    </row>
    <row r="1016" spans="1:17">
      <c r="A1016" s="175"/>
      <c r="B1016" s="176"/>
      <c r="C1016" s="225" t="s">
        <v>1087</v>
      </c>
      <c r="D1016" s="226"/>
      <c r="E1016" s="178">
        <v>5.79</v>
      </c>
      <c r="F1016" s="179"/>
      <c r="G1016" s="180"/>
      <c r="H1016" s="181"/>
      <c r="I1016" s="182"/>
      <c r="J1016" s="181"/>
      <c r="K1016" s="182"/>
      <c r="M1016" s="177" t="s">
        <v>1087</v>
      </c>
      <c r="O1016" s="177"/>
      <c r="Q1016" s="167"/>
    </row>
    <row r="1017" spans="1:17">
      <c r="A1017" s="175"/>
      <c r="B1017" s="176"/>
      <c r="C1017" s="225" t="s">
        <v>1088</v>
      </c>
      <c r="D1017" s="226"/>
      <c r="E1017" s="178">
        <v>44.516800000000003</v>
      </c>
      <c r="F1017" s="179"/>
      <c r="G1017" s="180"/>
      <c r="H1017" s="181"/>
      <c r="I1017" s="182"/>
      <c r="J1017" s="181"/>
      <c r="K1017" s="182"/>
      <c r="M1017" s="177" t="s">
        <v>1088</v>
      </c>
      <c r="O1017" s="177"/>
      <c r="Q1017" s="167"/>
    </row>
    <row r="1018" spans="1:17">
      <c r="A1018" s="175"/>
      <c r="B1018" s="176"/>
      <c r="C1018" s="225" t="s">
        <v>1089</v>
      </c>
      <c r="D1018" s="226"/>
      <c r="E1018" s="178">
        <v>17.29</v>
      </c>
      <c r="F1018" s="179"/>
      <c r="G1018" s="180"/>
      <c r="H1018" s="181"/>
      <c r="I1018" s="182"/>
      <c r="J1018" s="181"/>
      <c r="K1018" s="182"/>
      <c r="M1018" s="177" t="s">
        <v>1089</v>
      </c>
      <c r="O1018" s="177"/>
      <c r="Q1018" s="167"/>
    </row>
    <row r="1019" spans="1:17">
      <c r="A1019" s="175"/>
      <c r="B1019" s="176"/>
      <c r="C1019" s="225" t="s">
        <v>1090</v>
      </c>
      <c r="D1019" s="226"/>
      <c r="E1019" s="178">
        <v>40.543999999999997</v>
      </c>
      <c r="F1019" s="179"/>
      <c r="G1019" s="180"/>
      <c r="H1019" s="181"/>
      <c r="I1019" s="182"/>
      <c r="J1019" s="181"/>
      <c r="K1019" s="182"/>
      <c r="M1019" s="177" t="s">
        <v>1090</v>
      </c>
      <c r="O1019" s="177"/>
      <c r="Q1019" s="167"/>
    </row>
    <row r="1020" spans="1:17">
      <c r="A1020" s="175"/>
      <c r="B1020" s="176"/>
      <c r="C1020" s="225" t="s">
        <v>1091</v>
      </c>
      <c r="D1020" s="226"/>
      <c r="E1020" s="178">
        <v>14.72</v>
      </c>
      <c r="F1020" s="179"/>
      <c r="G1020" s="180"/>
      <c r="H1020" s="181"/>
      <c r="I1020" s="182"/>
      <c r="J1020" s="181"/>
      <c r="K1020" s="182"/>
      <c r="M1020" s="177" t="s">
        <v>1091</v>
      </c>
      <c r="O1020" s="177"/>
      <c r="Q1020" s="167"/>
    </row>
    <row r="1021" spans="1:17">
      <c r="A1021" s="175"/>
      <c r="B1021" s="176"/>
      <c r="C1021" s="225" t="s">
        <v>1092</v>
      </c>
      <c r="D1021" s="226"/>
      <c r="E1021" s="178">
        <v>29.041599999999999</v>
      </c>
      <c r="F1021" s="179"/>
      <c r="G1021" s="180"/>
      <c r="H1021" s="181"/>
      <c r="I1021" s="182"/>
      <c r="J1021" s="181"/>
      <c r="K1021" s="182"/>
      <c r="M1021" s="177" t="s">
        <v>1092</v>
      </c>
      <c r="O1021" s="177"/>
      <c r="Q1021" s="167"/>
    </row>
    <row r="1022" spans="1:17">
      <c r="A1022" s="175"/>
      <c r="B1022" s="176"/>
      <c r="C1022" s="225" t="s">
        <v>1093</v>
      </c>
      <c r="D1022" s="226"/>
      <c r="E1022" s="178">
        <v>7.99</v>
      </c>
      <c r="F1022" s="179"/>
      <c r="G1022" s="180"/>
      <c r="H1022" s="181"/>
      <c r="I1022" s="182"/>
      <c r="J1022" s="181"/>
      <c r="K1022" s="182"/>
      <c r="M1022" s="177" t="s">
        <v>1093</v>
      </c>
      <c r="O1022" s="177"/>
      <c r="Q1022" s="167"/>
    </row>
    <row r="1023" spans="1:17">
      <c r="A1023" s="175"/>
      <c r="B1023" s="176"/>
      <c r="C1023" s="225" t="s">
        <v>1094</v>
      </c>
      <c r="D1023" s="226"/>
      <c r="E1023" s="178">
        <v>6.5218999999999996</v>
      </c>
      <c r="F1023" s="179"/>
      <c r="G1023" s="180"/>
      <c r="H1023" s="181"/>
      <c r="I1023" s="182"/>
      <c r="J1023" s="181"/>
      <c r="K1023" s="182"/>
      <c r="M1023" s="177" t="s">
        <v>1094</v>
      </c>
      <c r="O1023" s="177"/>
      <c r="Q1023" s="167"/>
    </row>
    <row r="1024" spans="1:17">
      <c r="A1024" s="175"/>
      <c r="B1024" s="176"/>
      <c r="C1024" s="225" t="s">
        <v>1095</v>
      </c>
      <c r="D1024" s="226"/>
      <c r="E1024" s="178">
        <v>5.29</v>
      </c>
      <c r="F1024" s="179"/>
      <c r="G1024" s="180"/>
      <c r="H1024" s="181"/>
      <c r="I1024" s="182"/>
      <c r="J1024" s="181"/>
      <c r="K1024" s="182"/>
      <c r="M1024" s="177" t="s">
        <v>1095</v>
      </c>
      <c r="O1024" s="177"/>
      <c r="Q1024" s="167"/>
    </row>
    <row r="1025" spans="1:17">
      <c r="A1025" s="175"/>
      <c r="B1025" s="176"/>
      <c r="C1025" s="225" t="s">
        <v>1096</v>
      </c>
      <c r="D1025" s="226"/>
      <c r="E1025" s="178">
        <v>42.744</v>
      </c>
      <c r="F1025" s="179"/>
      <c r="G1025" s="180"/>
      <c r="H1025" s="181"/>
      <c r="I1025" s="182"/>
      <c r="J1025" s="181"/>
      <c r="K1025" s="182"/>
      <c r="M1025" s="177" t="s">
        <v>1096</v>
      </c>
      <c r="O1025" s="177"/>
      <c r="Q1025" s="167"/>
    </row>
    <row r="1026" spans="1:17">
      <c r="A1026" s="175"/>
      <c r="B1026" s="176"/>
      <c r="C1026" s="225" t="s">
        <v>1097</v>
      </c>
      <c r="D1026" s="226"/>
      <c r="E1026" s="178">
        <v>15.72</v>
      </c>
      <c r="F1026" s="179"/>
      <c r="G1026" s="180"/>
      <c r="H1026" s="181"/>
      <c r="I1026" s="182"/>
      <c r="J1026" s="181"/>
      <c r="K1026" s="182"/>
      <c r="M1026" s="177" t="s">
        <v>1097</v>
      </c>
      <c r="O1026" s="177"/>
      <c r="Q1026" s="167"/>
    </row>
    <row r="1027" spans="1:17">
      <c r="A1027" s="175"/>
      <c r="B1027" s="176"/>
      <c r="C1027" s="225" t="s">
        <v>1098</v>
      </c>
      <c r="D1027" s="226"/>
      <c r="E1027" s="178">
        <v>15.2439</v>
      </c>
      <c r="F1027" s="179"/>
      <c r="G1027" s="180"/>
      <c r="H1027" s="181"/>
      <c r="I1027" s="182"/>
      <c r="J1027" s="181"/>
      <c r="K1027" s="182"/>
      <c r="M1027" s="177" t="s">
        <v>1098</v>
      </c>
      <c r="O1027" s="177"/>
      <c r="Q1027" s="167"/>
    </row>
    <row r="1028" spans="1:17">
      <c r="A1028" s="175"/>
      <c r="B1028" s="176"/>
      <c r="C1028" s="225" t="s">
        <v>1051</v>
      </c>
      <c r="D1028" s="226"/>
      <c r="E1028" s="178">
        <v>-1.1819999999999999</v>
      </c>
      <c r="F1028" s="179"/>
      <c r="G1028" s="180"/>
      <c r="H1028" s="181"/>
      <c r="I1028" s="182"/>
      <c r="J1028" s="181"/>
      <c r="K1028" s="182"/>
      <c r="M1028" s="177" t="s">
        <v>1051</v>
      </c>
      <c r="O1028" s="177"/>
      <c r="Q1028" s="167"/>
    </row>
    <row r="1029" spans="1:17">
      <c r="A1029" s="175"/>
      <c r="B1029" s="176"/>
      <c r="C1029" s="225" t="s">
        <v>1099</v>
      </c>
      <c r="D1029" s="226"/>
      <c r="E1029" s="178">
        <v>6.31</v>
      </c>
      <c r="F1029" s="179"/>
      <c r="G1029" s="180"/>
      <c r="H1029" s="181"/>
      <c r="I1029" s="182"/>
      <c r="J1029" s="181"/>
      <c r="K1029" s="182"/>
      <c r="M1029" s="177" t="s">
        <v>1099</v>
      </c>
      <c r="O1029" s="177"/>
      <c r="Q1029" s="167"/>
    </row>
    <row r="1030" spans="1:17">
      <c r="A1030" s="175"/>
      <c r="B1030" s="176"/>
      <c r="C1030" s="225" t="s">
        <v>1100</v>
      </c>
      <c r="D1030" s="226"/>
      <c r="E1030" s="178">
        <v>11.0288</v>
      </c>
      <c r="F1030" s="179"/>
      <c r="G1030" s="180"/>
      <c r="H1030" s="181"/>
      <c r="I1030" s="182"/>
      <c r="J1030" s="181"/>
      <c r="K1030" s="182"/>
      <c r="M1030" s="177" t="s">
        <v>1100</v>
      </c>
      <c r="O1030" s="177"/>
      <c r="Q1030" s="167"/>
    </row>
    <row r="1031" spans="1:17">
      <c r="A1031" s="175"/>
      <c r="B1031" s="176"/>
      <c r="C1031" s="225" t="s">
        <v>1101</v>
      </c>
      <c r="D1031" s="226"/>
      <c r="E1031" s="178">
        <v>2.4</v>
      </c>
      <c r="F1031" s="179"/>
      <c r="G1031" s="180"/>
      <c r="H1031" s="181"/>
      <c r="I1031" s="182"/>
      <c r="J1031" s="181"/>
      <c r="K1031" s="182"/>
      <c r="M1031" s="177" t="s">
        <v>1101</v>
      </c>
      <c r="O1031" s="177"/>
      <c r="Q1031" s="167"/>
    </row>
    <row r="1032" spans="1:17">
      <c r="A1032" s="175"/>
      <c r="B1032" s="176"/>
      <c r="C1032" s="225" t="s">
        <v>1102</v>
      </c>
      <c r="D1032" s="226"/>
      <c r="E1032" s="178">
        <v>7.0759999999999996</v>
      </c>
      <c r="F1032" s="179"/>
      <c r="G1032" s="180"/>
      <c r="H1032" s="181"/>
      <c r="I1032" s="182"/>
      <c r="J1032" s="181"/>
      <c r="K1032" s="182"/>
      <c r="M1032" s="177" t="s">
        <v>1102</v>
      </c>
      <c r="O1032" s="177"/>
      <c r="Q1032" s="167"/>
    </row>
    <row r="1033" spans="1:17">
      <c r="A1033" s="175"/>
      <c r="B1033" s="176"/>
      <c r="C1033" s="225" t="s">
        <v>1103</v>
      </c>
      <c r="D1033" s="226"/>
      <c r="E1033" s="178">
        <v>2</v>
      </c>
      <c r="F1033" s="179"/>
      <c r="G1033" s="180"/>
      <c r="H1033" s="181"/>
      <c r="I1033" s="182"/>
      <c r="J1033" s="181"/>
      <c r="K1033" s="182"/>
      <c r="M1033" s="177" t="s">
        <v>1103</v>
      </c>
      <c r="O1033" s="177"/>
      <c r="Q1033" s="167"/>
    </row>
    <row r="1034" spans="1:17">
      <c r="A1034" s="175"/>
      <c r="B1034" s="176"/>
      <c r="C1034" s="225" t="s">
        <v>1104</v>
      </c>
      <c r="D1034" s="226"/>
      <c r="E1034" s="178">
        <v>14.3612</v>
      </c>
      <c r="F1034" s="179"/>
      <c r="G1034" s="180"/>
      <c r="H1034" s="181"/>
      <c r="I1034" s="182"/>
      <c r="J1034" s="181"/>
      <c r="K1034" s="182"/>
      <c r="M1034" s="177" t="s">
        <v>1104</v>
      </c>
      <c r="O1034" s="177"/>
      <c r="Q1034" s="167"/>
    </row>
    <row r="1035" spans="1:17">
      <c r="A1035" s="175"/>
      <c r="B1035" s="176"/>
      <c r="C1035" s="225" t="s">
        <v>1078</v>
      </c>
      <c r="D1035" s="226"/>
      <c r="E1035" s="178">
        <v>-1.1819999999999999</v>
      </c>
      <c r="F1035" s="179"/>
      <c r="G1035" s="180"/>
      <c r="H1035" s="181"/>
      <c r="I1035" s="182"/>
      <c r="J1035" s="181"/>
      <c r="K1035" s="182"/>
      <c r="M1035" s="177" t="s">
        <v>1078</v>
      </c>
      <c r="O1035" s="177"/>
      <c r="Q1035" s="167"/>
    </row>
    <row r="1036" spans="1:17">
      <c r="A1036" s="175"/>
      <c r="B1036" s="176"/>
      <c r="C1036" s="225" t="s">
        <v>1105</v>
      </c>
      <c r="D1036" s="226"/>
      <c r="E1036" s="178">
        <v>1.7445999999999999</v>
      </c>
      <c r="F1036" s="179"/>
      <c r="G1036" s="180"/>
      <c r="H1036" s="181"/>
      <c r="I1036" s="182"/>
      <c r="J1036" s="181"/>
      <c r="K1036" s="182"/>
      <c r="M1036" s="177" t="s">
        <v>1105</v>
      </c>
      <c r="O1036" s="177"/>
      <c r="Q1036" s="167"/>
    </row>
    <row r="1037" spans="1:17">
      <c r="A1037" s="175"/>
      <c r="B1037" s="176"/>
      <c r="C1037" s="225" t="s">
        <v>1106</v>
      </c>
      <c r="D1037" s="226"/>
      <c r="E1037" s="178">
        <v>2.6</v>
      </c>
      <c r="F1037" s="179"/>
      <c r="G1037" s="180"/>
      <c r="H1037" s="181"/>
      <c r="I1037" s="182"/>
      <c r="J1037" s="181"/>
      <c r="K1037" s="182"/>
      <c r="M1037" s="177" t="s">
        <v>1106</v>
      </c>
      <c r="O1037" s="177"/>
      <c r="Q1037" s="167"/>
    </row>
    <row r="1038" spans="1:17">
      <c r="A1038" s="175"/>
      <c r="B1038" s="176"/>
      <c r="C1038" s="225" t="s">
        <v>1107</v>
      </c>
      <c r="D1038" s="226"/>
      <c r="E1038" s="178">
        <v>17.429600000000001</v>
      </c>
      <c r="F1038" s="179"/>
      <c r="G1038" s="180"/>
      <c r="H1038" s="181"/>
      <c r="I1038" s="182"/>
      <c r="J1038" s="181"/>
      <c r="K1038" s="182"/>
      <c r="M1038" s="177" t="s">
        <v>1107</v>
      </c>
      <c r="O1038" s="177"/>
      <c r="Q1038" s="167"/>
    </row>
    <row r="1039" spans="1:17">
      <c r="A1039" s="175"/>
      <c r="B1039" s="176"/>
      <c r="C1039" s="225" t="s">
        <v>1108</v>
      </c>
      <c r="D1039" s="226"/>
      <c r="E1039" s="178">
        <v>-3.46</v>
      </c>
      <c r="F1039" s="179"/>
      <c r="G1039" s="180"/>
      <c r="H1039" s="181"/>
      <c r="I1039" s="182"/>
      <c r="J1039" s="181"/>
      <c r="K1039" s="182"/>
      <c r="M1039" s="177" t="s">
        <v>1108</v>
      </c>
      <c r="O1039" s="177"/>
      <c r="Q1039" s="167"/>
    </row>
    <row r="1040" spans="1:17">
      <c r="A1040" s="175"/>
      <c r="B1040" s="176"/>
      <c r="C1040" s="225" t="s">
        <v>1109</v>
      </c>
      <c r="D1040" s="226"/>
      <c r="E1040" s="178">
        <v>2.48</v>
      </c>
      <c r="F1040" s="179"/>
      <c r="G1040" s="180"/>
      <c r="H1040" s="181"/>
      <c r="I1040" s="182"/>
      <c r="J1040" s="181"/>
      <c r="K1040" s="182"/>
      <c r="M1040" s="177" t="s">
        <v>1109</v>
      </c>
      <c r="O1040" s="177"/>
      <c r="Q1040" s="167"/>
    </row>
    <row r="1041" spans="1:82">
      <c r="A1041" s="175"/>
      <c r="B1041" s="176"/>
      <c r="C1041" s="225" t="s">
        <v>1110</v>
      </c>
      <c r="D1041" s="226"/>
      <c r="E1041" s="178">
        <v>17.2364</v>
      </c>
      <c r="F1041" s="179"/>
      <c r="G1041" s="180"/>
      <c r="H1041" s="181"/>
      <c r="I1041" s="182"/>
      <c r="J1041" s="181"/>
      <c r="K1041" s="182"/>
      <c r="M1041" s="177" t="s">
        <v>1110</v>
      </c>
      <c r="O1041" s="177"/>
      <c r="Q1041" s="167"/>
    </row>
    <row r="1042" spans="1:82">
      <c r="A1042" s="175"/>
      <c r="B1042" s="176"/>
      <c r="C1042" s="225" t="s">
        <v>1103</v>
      </c>
      <c r="D1042" s="226"/>
      <c r="E1042" s="178">
        <v>2</v>
      </c>
      <c r="F1042" s="179"/>
      <c r="G1042" s="180"/>
      <c r="H1042" s="181"/>
      <c r="I1042" s="182"/>
      <c r="J1042" s="181"/>
      <c r="K1042" s="182"/>
      <c r="M1042" s="177" t="s">
        <v>1103</v>
      </c>
      <c r="O1042" s="177"/>
      <c r="Q1042" s="167"/>
    </row>
    <row r="1043" spans="1:82">
      <c r="A1043" s="175"/>
      <c r="B1043" s="176"/>
      <c r="C1043" s="225" t="s">
        <v>1111</v>
      </c>
      <c r="D1043" s="226"/>
      <c r="E1043" s="178">
        <v>5.5632000000000001</v>
      </c>
      <c r="F1043" s="179"/>
      <c r="G1043" s="180"/>
      <c r="H1043" s="181"/>
      <c r="I1043" s="182"/>
      <c r="J1043" s="181"/>
      <c r="K1043" s="182"/>
      <c r="M1043" s="177" t="s">
        <v>1111</v>
      </c>
      <c r="O1043" s="177"/>
      <c r="Q1043" s="167"/>
    </row>
    <row r="1044" spans="1:82">
      <c r="A1044" s="175"/>
      <c r="B1044" s="176"/>
      <c r="C1044" s="225" t="s">
        <v>1112</v>
      </c>
      <c r="D1044" s="226"/>
      <c r="E1044" s="178">
        <v>1.23</v>
      </c>
      <c r="F1044" s="179"/>
      <c r="G1044" s="180"/>
      <c r="H1044" s="181"/>
      <c r="I1044" s="182"/>
      <c r="J1044" s="181"/>
      <c r="K1044" s="182"/>
      <c r="M1044" s="177" t="s">
        <v>1112</v>
      </c>
      <c r="O1044" s="177"/>
      <c r="Q1044" s="167"/>
    </row>
    <row r="1045" spans="1:82">
      <c r="A1045" s="175"/>
      <c r="B1045" s="176"/>
      <c r="C1045" s="225" t="s">
        <v>1113</v>
      </c>
      <c r="D1045" s="226"/>
      <c r="E1045" s="178">
        <v>13.3904</v>
      </c>
      <c r="F1045" s="179"/>
      <c r="G1045" s="180"/>
      <c r="H1045" s="181"/>
      <c r="I1045" s="182"/>
      <c r="J1045" s="181"/>
      <c r="K1045" s="182"/>
      <c r="M1045" s="177" t="s">
        <v>1113</v>
      </c>
      <c r="O1045" s="177"/>
      <c r="Q1045" s="167"/>
    </row>
    <row r="1046" spans="1:82">
      <c r="A1046" s="175"/>
      <c r="B1046" s="176"/>
      <c r="C1046" s="225" t="s">
        <v>1112</v>
      </c>
      <c r="D1046" s="226"/>
      <c r="E1046" s="178">
        <v>1.23</v>
      </c>
      <c r="F1046" s="179"/>
      <c r="G1046" s="180"/>
      <c r="H1046" s="181"/>
      <c r="I1046" s="182"/>
      <c r="J1046" s="181"/>
      <c r="K1046" s="182"/>
      <c r="M1046" s="177" t="s">
        <v>1112</v>
      </c>
      <c r="O1046" s="177"/>
      <c r="Q1046" s="167"/>
    </row>
    <row r="1047" spans="1:82">
      <c r="A1047" s="168">
        <v>122</v>
      </c>
      <c r="B1047" s="169" t="s">
        <v>1114</v>
      </c>
      <c r="C1047" s="170" t="s">
        <v>1115</v>
      </c>
      <c r="D1047" s="171" t="s">
        <v>98</v>
      </c>
      <c r="E1047" s="172">
        <v>2455.08</v>
      </c>
      <c r="F1047" s="204"/>
      <c r="G1047" s="173">
        <f>E1047*F1047</f>
        <v>0</v>
      </c>
      <c r="H1047" s="174">
        <v>0</v>
      </c>
      <c r="I1047" s="174">
        <f>E1047*H1047</f>
        <v>0</v>
      </c>
      <c r="J1047" s="174">
        <v>0</v>
      </c>
      <c r="K1047" s="174">
        <f>E1047*J1047</f>
        <v>0</v>
      </c>
      <c r="Q1047" s="167">
        <v>2</v>
      </c>
      <c r="AA1047" s="144">
        <v>1</v>
      </c>
      <c r="AB1047" s="144">
        <v>7</v>
      </c>
      <c r="AC1047" s="144">
        <v>7</v>
      </c>
      <c r="BB1047" s="144">
        <v>2</v>
      </c>
      <c r="BC1047" s="144">
        <f>IF(BB1047=1,G1047,0)</f>
        <v>0</v>
      </c>
      <c r="BD1047" s="144">
        <f>IF(BB1047=2,G1047,0)</f>
        <v>0</v>
      </c>
      <c r="BE1047" s="144">
        <f>IF(BB1047=3,G1047,0)</f>
        <v>0</v>
      </c>
      <c r="BF1047" s="144">
        <f>IF(BB1047=4,G1047,0)</f>
        <v>0</v>
      </c>
      <c r="BG1047" s="144">
        <f>IF(BB1047=5,G1047,0)</f>
        <v>0</v>
      </c>
      <c r="CA1047" s="144">
        <v>1</v>
      </c>
      <c r="CB1047" s="144">
        <v>7</v>
      </c>
      <c r="CC1047" s="167"/>
      <c r="CD1047" s="167"/>
    </row>
    <row r="1048" spans="1:82">
      <c r="A1048" s="168">
        <v>123</v>
      </c>
      <c r="B1048" s="169" t="s">
        <v>1116</v>
      </c>
      <c r="C1048" s="170" t="s">
        <v>1117</v>
      </c>
      <c r="D1048" s="171" t="s">
        <v>98</v>
      </c>
      <c r="E1048" s="172">
        <v>2455.08</v>
      </c>
      <c r="F1048" s="204"/>
      <c r="G1048" s="173">
        <f>E1048*F1048</f>
        <v>0</v>
      </c>
      <c r="H1048" s="174">
        <v>1.9000000000000001E-4</v>
      </c>
      <c r="I1048" s="174">
        <f>E1048*H1048</f>
        <v>0.46646520000000002</v>
      </c>
      <c r="J1048" s="174">
        <v>0</v>
      </c>
      <c r="K1048" s="174">
        <f>E1048*J1048</f>
        <v>0</v>
      </c>
      <c r="Q1048" s="167">
        <v>2</v>
      </c>
      <c r="AA1048" s="144">
        <v>1</v>
      </c>
      <c r="AB1048" s="144">
        <v>7</v>
      </c>
      <c r="AC1048" s="144">
        <v>7</v>
      </c>
      <c r="BB1048" s="144">
        <v>2</v>
      </c>
      <c r="BC1048" s="144">
        <f>IF(BB1048=1,G1048,0)</f>
        <v>0</v>
      </c>
      <c r="BD1048" s="144">
        <f>IF(BB1048=2,G1048,0)</f>
        <v>0</v>
      </c>
      <c r="BE1048" s="144">
        <f>IF(BB1048=3,G1048,0)</f>
        <v>0</v>
      </c>
      <c r="BF1048" s="144">
        <f>IF(BB1048=4,G1048,0)</f>
        <v>0</v>
      </c>
      <c r="BG1048" s="144">
        <f>IF(BB1048=5,G1048,0)</f>
        <v>0</v>
      </c>
      <c r="CA1048" s="144">
        <v>1</v>
      </c>
      <c r="CB1048" s="144">
        <v>7</v>
      </c>
      <c r="CC1048" s="167"/>
      <c r="CD1048" s="167"/>
    </row>
    <row r="1049" spans="1:82">
      <c r="A1049" s="183"/>
      <c r="B1049" s="184" t="s">
        <v>81</v>
      </c>
      <c r="C1049" s="185" t="str">
        <f>CONCATENATE(B909," ",C909)</f>
        <v>784 Malby</v>
      </c>
      <c r="D1049" s="186"/>
      <c r="E1049" s="187"/>
      <c r="F1049" s="188"/>
      <c r="G1049" s="189">
        <f>SUM(G909:G1048)</f>
        <v>0</v>
      </c>
      <c r="H1049" s="190"/>
      <c r="I1049" s="191">
        <f>SUM(I909:I1048)</f>
        <v>0.95748120000000003</v>
      </c>
      <c r="J1049" s="190"/>
      <c r="K1049" s="191">
        <f>SUM(K909:K1048)</f>
        <v>0</v>
      </c>
      <c r="Q1049" s="167">
        <v>4</v>
      </c>
      <c r="BC1049" s="192">
        <f>SUM(BC909:BC1048)</f>
        <v>0</v>
      </c>
      <c r="BD1049" s="192">
        <f>SUM(BD909:BD1048)</f>
        <v>0</v>
      </c>
      <c r="BE1049" s="192">
        <f>SUM(BE909:BE1048)</f>
        <v>0</v>
      </c>
      <c r="BF1049" s="192">
        <f>SUM(BF909:BF1048)</f>
        <v>0</v>
      </c>
      <c r="BG1049" s="192">
        <f>SUM(BG909:BG1048)</f>
        <v>0</v>
      </c>
    </row>
    <row r="1050" spans="1:82">
      <c r="A1050" s="159" t="s">
        <v>78</v>
      </c>
      <c r="B1050" s="160" t="s">
        <v>1118</v>
      </c>
      <c r="C1050" s="161" t="s">
        <v>1119</v>
      </c>
      <c r="D1050" s="162"/>
      <c r="E1050" s="163"/>
      <c r="F1050" s="163"/>
      <c r="G1050" s="164"/>
      <c r="H1050" s="165"/>
      <c r="I1050" s="166"/>
      <c r="J1050" s="165"/>
      <c r="K1050" s="166"/>
      <c r="Q1050" s="167">
        <v>1</v>
      </c>
    </row>
    <row r="1051" spans="1:82">
      <c r="A1051" s="168">
        <v>124</v>
      </c>
      <c r="B1051" s="169" t="s">
        <v>1120</v>
      </c>
      <c r="C1051" s="170" t="s">
        <v>1121</v>
      </c>
      <c r="D1051" s="171" t="s">
        <v>154</v>
      </c>
      <c r="E1051" s="172">
        <v>0.60570000000000002</v>
      </c>
      <c r="F1051" s="204"/>
      <c r="G1051" s="173">
        <f>E1051*F1051</f>
        <v>0</v>
      </c>
      <c r="H1051" s="174">
        <v>0</v>
      </c>
      <c r="I1051" s="174">
        <f>E1051*H1051</f>
        <v>0</v>
      </c>
      <c r="J1051" s="174">
        <v>0</v>
      </c>
      <c r="K1051" s="174">
        <f>E1051*J1051</f>
        <v>0</v>
      </c>
      <c r="Q1051" s="167">
        <v>2</v>
      </c>
      <c r="AA1051" s="144">
        <v>12</v>
      </c>
      <c r="AB1051" s="144">
        <v>0</v>
      </c>
      <c r="AC1051" s="144">
        <v>102</v>
      </c>
      <c r="BB1051" s="144">
        <v>1</v>
      </c>
      <c r="BC1051" s="144">
        <f>IF(BB1051=1,G1051,0)</f>
        <v>0</v>
      </c>
      <c r="BD1051" s="144">
        <f>IF(BB1051=2,G1051,0)</f>
        <v>0</v>
      </c>
      <c r="BE1051" s="144">
        <f>IF(BB1051=3,G1051,0)</f>
        <v>0</v>
      </c>
      <c r="BF1051" s="144">
        <f>IF(BB1051=4,G1051,0)</f>
        <v>0</v>
      </c>
      <c r="BG1051" s="144">
        <f>IF(BB1051=5,G1051,0)</f>
        <v>0</v>
      </c>
      <c r="CA1051" s="144">
        <v>12</v>
      </c>
      <c r="CB1051" s="144">
        <v>0</v>
      </c>
      <c r="CC1051" s="167"/>
      <c r="CD1051" s="167"/>
    </row>
    <row r="1052" spans="1:82">
      <c r="A1052" s="175"/>
      <c r="B1052" s="176"/>
      <c r="C1052" s="225" t="s">
        <v>1122</v>
      </c>
      <c r="D1052" s="226"/>
      <c r="E1052" s="178">
        <v>0.60570000000000002</v>
      </c>
      <c r="F1052" s="179"/>
      <c r="G1052" s="180"/>
      <c r="H1052" s="181"/>
      <c r="I1052" s="182"/>
      <c r="J1052" s="181"/>
      <c r="K1052" s="182"/>
      <c r="M1052" s="177" t="s">
        <v>1122</v>
      </c>
      <c r="O1052" s="177"/>
      <c r="Q1052" s="167"/>
    </row>
    <row r="1053" spans="1:82">
      <c r="A1053" s="168">
        <v>125</v>
      </c>
      <c r="B1053" s="169" t="s">
        <v>1123</v>
      </c>
      <c r="C1053" s="170" t="s">
        <v>1124</v>
      </c>
      <c r="D1053" s="171" t="s">
        <v>154</v>
      </c>
      <c r="E1053" s="172">
        <v>5.3883000000000001</v>
      </c>
      <c r="F1053" s="204"/>
      <c r="G1053" s="173">
        <f>E1053*F1053</f>
        <v>0</v>
      </c>
      <c r="H1053" s="174">
        <v>0</v>
      </c>
      <c r="I1053" s="174">
        <f>E1053*H1053</f>
        <v>0</v>
      </c>
      <c r="J1053" s="174">
        <v>0</v>
      </c>
      <c r="K1053" s="174">
        <f>E1053*J1053</f>
        <v>0</v>
      </c>
      <c r="Q1053" s="167">
        <v>2</v>
      </c>
      <c r="AA1053" s="144">
        <v>12</v>
      </c>
      <c r="AB1053" s="144">
        <v>0</v>
      </c>
      <c r="AC1053" s="144">
        <v>104</v>
      </c>
      <c r="BB1053" s="144">
        <v>1</v>
      </c>
      <c r="BC1053" s="144">
        <f>IF(BB1053=1,G1053,0)</f>
        <v>0</v>
      </c>
      <c r="BD1053" s="144">
        <f>IF(BB1053=2,G1053,0)</f>
        <v>0</v>
      </c>
      <c r="BE1053" s="144">
        <f>IF(BB1053=3,G1053,0)</f>
        <v>0</v>
      </c>
      <c r="BF1053" s="144">
        <f>IF(BB1053=4,G1053,0)</f>
        <v>0</v>
      </c>
      <c r="BG1053" s="144">
        <f>IF(BB1053=5,G1053,0)</f>
        <v>0</v>
      </c>
      <c r="CA1053" s="144">
        <v>12</v>
      </c>
      <c r="CB1053" s="144">
        <v>0</v>
      </c>
      <c r="CC1053" s="167"/>
      <c r="CD1053" s="167"/>
    </row>
    <row r="1054" spans="1:82">
      <c r="A1054" s="175"/>
      <c r="B1054" s="176"/>
      <c r="C1054" s="225" t="s">
        <v>1125</v>
      </c>
      <c r="D1054" s="226"/>
      <c r="E1054" s="178">
        <v>5.3883000000000001</v>
      </c>
      <c r="F1054" s="179"/>
      <c r="G1054" s="180"/>
      <c r="H1054" s="181"/>
      <c r="I1054" s="182"/>
      <c r="J1054" s="181"/>
      <c r="K1054" s="182"/>
      <c r="M1054" s="177" t="s">
        <v>1125</v>
      </c>
      <c r="O1054" s="177"/>
      <c r="Q1054" s="167"/>
    </row>
    <row r="1055" spans="1:82">
      <c r="A1055" s="168">
        <v>126</v>
      </c>
      <c r="B1055" s="169" t="s">
        <v>1126</v>
      </c>
      <c r="C1055" s="170" t="s">
        <v>1127</v>
      </c>
      <c r="D1055" s="171" t="s">
        <v>154</v>
      </c>
      <c r="E1055" s="172">
        <v>0.2155</v>
      </c>
      <c r="F1055" s="204"/>
      <c r="G1055" s="173">
        <f>E1055*F1055</f>
        <v>0</v>
      </c>
      <c r="H1055" s="174">
        <v>0</v>
      </c>
      <c r="I1055" s="174">
        <f>E1055*H1055</f>
        <v>0</v>
      </c>
      <c r="J1055" s="174">
        <v>0</v>
      </c>
      <c r="K1055" s="174">
        <f>E1055*J1055</f>
        <v>0</v>
      </c>
      <c r="Q1055" s="167">
        <v>2</v>
      </c>
      <c r="AA1055" s="144">
        <v>12</v>
      </c>
      <c r="AB1055" s="144">
        <v>0</v>
      </c>
      <c r="AC1055" s="144">
        <v>103</v>
      </c>
      <c r="BB1055" s="144">
        <v>1</v>
      </c>
      <c r="BC1055" s="144">
        <f>IF(BB1055=1,G1055,0)</f>
        <v>0</v>
      </c>
      <c r="BD1055" s="144">
        <f>IF(BB1055=2,G1055,0)</f>
        <v>0</v>
      </c>
      <c r="BE1055" s="144">
        <f>IF(BB1055=3,G1055,0)</f>
        <v>0</v>
      </c>
      <c r="BF1055" s="144">
        <f>IF(BB1055=4,G1055,0)</f>
        <v>0</v>
      </c>
      <c r="BG1055" s="144">
        <f>IF(BB1055=5,G1055,0)</f>
        <v>0</v>
      </c>
      <c r="CA1055" s="144">
        <v>12</v>
      </c>
      <c r="CB1055" s="144">
        <v>0</v>
      </c>
      <c r="CC1055" s="167"/>
      <c r="CD1055" s="167"/>
    </row>
    <row r="1056" spans="1:82">
      <c r="A1056" s="175"/>
      <c r="B1056" s="176"/>
      <c r="C1056" s="225" t="s">
        <v>1128</v>
      </c>
      <c r="D1056" s="226"/>
      <c r="E1056" s="178">
        <v>0.2155</v>
      </c>
      <c r="F1056" s="179"/>
      <c r="G1056" s="180"/>
      <c r="H1056" s="181"/>
      <c r="I1056" s="182"/>
      <c r="J1056" s="181"/>
      <c r="K1056" s="182"/>
      <c r="M1056" s="177" t="s">
        <v>1128</v>
      </c>
      <c r="O1056" s="177"/>
      <c r="Q1056" s="167"/>
    </row>
    <row r="1057" spans="1:82">
      <c r="A1057" s="168">
        <v>127</v>
      </c>
      <c r="B1057" s="169" t="s">
        <v>1129</v>
      </c>
      <c r="C1057" s="170" t="s">
        <v>1130</v>
      </c>
      <c r="D1057" s="171" t="s">
        <v>154</v>
      </c>
      <c r="E1057" s="172">
        <v>35.105699999999999</v>
      </c>
      <c r="F1057" s="204"/>
      <c r="G1057" s="173">
        <f>E1057*F1057</f>
        <v>0</v>
      </c>
      <c r="H1057" s="174">
        <v>0</v>
      </c>
      <c r="I1057" s="174">
        <f>E1057*H1057</f>
        <v>0</v>
      </c>
      <c r="J1057" s="174">
        <v>0</v>
      </c>
      <c r="K1057" s="174">
        <f>E1057*J1057</f>
        <v>0</v>
      </c>
      <c r="Q1057" s="167">
        <v>2</v>
      </c>
      <c r="AA1057" s="144">
        <v>12</v>
      </c>
      <c r="AB1057" s="144">
        <v>0</v>
      </c>
      <c r="AC1057" s="144">
        <v>105</v>
      </c>
      <c r="BB1057" s="144">
        <v>1</v>
      </c>
      <c r="BC1057" s="144">
        <f>IF(BB1057=1,G1057,0)</f>
        <v>0</v>
      </c>
      <c r="BD1057" s="144">
        <f>IF(BB1057=2,G1057,0)</f>
        <v>0</v>
      </c>
      <c r="BE1057" s="144">
        <f>IF(BB1057=3,G1057,0)</f>
        <v>0</v>
      </c>
      <c r="BF1057" s="144">
        <f>IF(BB1057=4,G1057,0)</f>
        <v>0</v>
      </c>
      <c r="BG1057" s="144">
        <f>IF(BB1057=5,G1057,0)</f>
        <v>0</v>
      </c>
      <c r="CA1057" s="144">
        <v>12</v>
      </c>
      <c r="CB1057" s="144">
        <v>0</v>
      </c>
      <c r="CC1057" s="167"/>
      <c r="CD1057" s="167"/>
    </row>
    <row r="1058" spans="1:82">
      <c r="A1058" s="175"/>
      <c r="B1058" s="176"/>
      <c r="C1058" s="225" t="s">
        <v>1131</v>
      </c>
      <c r="D1058" s="226"/>
      <c r="E1058" s="178">
        <v>41.315199999999997</v>
      </c>
      <c r="F1058" s="179"/>
      <c r="G1058" s="180"/>
      <c r="H1058" s="181"/>
      <c r="I1058" s="182"/>
      <c r="J1058" s="181"/>
      <c r="K1058" s="182"/>
      <c r="M1058" s="203">
        <v>413152</v>
      </c>
      <c r="O1058" s="177"/>
      <c r="Q1058" s="167"/>
    </row>
    <row r="1059" spans="1:82">
      <c r="A1059" s="175"/>
      <c r="B1059" s="176"/>
      <c r="C1059" s="225" t="s">
        <v>1132</v>
      </c>
      <c r="D1059" s="226"/>
      <c r="E1059" s="178">
        <v>-6.2095000000000002</v>
      </c>
      <c r="F1059" s="179"/>
      <c r="G1059" s="180"/>
      <c r="H1059" s="181"/>
      <c r="I1059" s="182"/>
      <c r="J1059" s="181"/>
      <c r="K1059" s="182"/>
      <c r="M1059" s="177" t="s">
        <v>1132</v>
      </c>
      <c r="O1059" s="177"/>
      <c r="Q1059" s="167"/>
    </row>
    <row r="1060" spans="1:82">
      <c r="A1060" s="175"/>
      <c r="B1060" s="176"/>
      <c r="C1060" s="225" t="s">
        <v>1133</v>
      </c>
      <c r="D1060" s="226"/>
      <c r="E1060" s="178">
        <v>0</v>
      </c>
      <c r="F1060" s="179"/>
      <c r="G1060" s="180"/>
      <c r="H1060" s="181"/>
      <c r="I1060" s="182"/>
      <c r="J1060" s="181"/>
      <c r="K1060" s="182"/>
      <c r="M1060" s="177" t="s">
        <v>1133</v>
      </c>
      <c r="O1060" s="177"/>
      <c r="Q1060" s="167"/>
    </row>
    <row r="1061" spans="1:82">
      <c r="A1061" s="168">
        <v>128</v>
      </c>
      <c r="B1061" s="169" t="s">
        <v>1134</v>
      </c>
      <c r="C1061" s="170" t="s">
        <v>1135</v>
      </c>
      <c r="D1061" s="171" t="s">
        <v>154</v>
      </c>
      <c r="E1061" s="172">
        <v>41.506383374999999</v>
      </c>
      <c r="F1061" s="204"/>
      <c r="G1061" s="173">
        <f>E1061*F1061</f>
        <v>0</v>
      </c>
      <c r="H1061" s="174">
        <v>0</v>
      </c>
      <c r="I1061" s="174">
        <f>E1061*H1061</f>
        <v>0</v>
      </c>
      <c r="J1061" s="174">
        <v>0</v>
      </c>
      <c r="K1061" s="174">
        <f>E1061*J1061</f>
        <v>0</v>
      </c>
      <c r="Q1061" s="167">
        <v>2</v>
      </c>
      <c r="AA1061" s="144">
        <v>8</v>
      </c>
      <c r="AB1061" s="144">
        <v>0</v>
      </c>
      <c r="AC1061" s="144">
        <v>3</v>
      </c>
      <c r="BB1061" s="144">
        <v>1</v>
      </c>
      <c r="BC1061" s="144">
        <f>IF(BB1061=1,G1061,0)</f>
        <v>0</v>
      </c>
      <c r="BD1061" s="144">
        <f>IF(BB1061=2,G1061,0)</f>
        <v>0</v>
      </c>
      <c r="BE1061" s="144">
        <f>IF(BB1061=3,G1061,0)</f>
        <v>0</v>
      </c>
      <c r="BF1061" s="144">
        <f>IF(BB1061=4,G1061,0)</f>
        <v>0</v>
      </c>
      <c r="BG1061" s="144">
        <f>IF(BB1061=5,G1061,0)</f>
        <v>0</v>
      </c>
      <c r="CA1061" s="144">
        <v>8</v>
      </c>
      <c r="CB1061" s="144">
        <v>0</v>
      </c>
      <c r="CC1061" s="167"/>
      <c r="CD1061" s="167"/>
    </row>
    <row r="1062" spans="1:82">
      <c r="A1062" s="168">
        <v>129</v>
      </c>
      <c r="B1062" s="169" t="s">
        <v>1136</v>
      </c>
      <c r="C1062" s="170" t="s">
        <v>1137</v>
      </c>
      <c r="D1062" s="171" t="s">
        <v>154</v>
      </c>
      <c r="E1062" s="172">
        <v>1203.6851178750001</v>
      </c>
      <c r="F1062" s="204"/>
      <c r="G1062" s="173">
        <f>E1062*F1062</f>
        <v>0</v>
      </c>
      <c r="H1062" s="174">
        <v>0</v>
      </c>
      <c r="I1062" s="174">
        <f>E1062*H1062</f>
        <v>0</v>
      </c>
      <c r="J1062" s="174">
        <v>0</v>
      </c>
      <c r="K1062" s="174">
        <f>E1062*J1062</f>
        <v>0</v>
      </c>
      <c r="Q1062" s="167">
        <v>2</v>
      </c>
      <c r="AA1062" s="144">
        <v>8</v>
      </c>
      <c r="AB1062" s="144">
        <v>0</v>
      </c>
      <c r="AC1062" s="144">
        <v>3</v>
      </c>
      <c r="BB1062" s="144">
        <v>1</v>
      </c>
      <c r="BC1062" s="144">
        <f>IF(BB1062=1,G1062,0)</f>
        <v>0</v>
      </c>
      <c r="BD1062" s="144">
        <f>IF(BB1062=2,G1062,0)</f>
        <v>0</v>
      </c>
      <c r="BE1062" s="144">
        <f>IF(BB1062=3,G1062,0)</f>
        <v>0</v>
      </c>
      <c r="BF1062" s="144">
        <f>IF(BB1062=4,G1062,0)</f>
        <v>0</v>
      </c>
      <c r="BG1062" s="144">
        <f>IF(BB1062=5,G1062,0)</f>
        <v>0</v>
      </c>
      <c r="CA1062" s="144">
        <v>8</v>
      </c>
      <c r="CB1062" s="144">
        <v>0</v>
      </c>
      <c r="CC1062" s="167"/>
      <c r="CD1062" s="167"/>
    </row>
    <row r="1063" spans="1:82">
      <c r="A1063" s="168">
        <v>130</v>
      </c>
      <c r="B1063" s="169" t="s">
        <v>1138</v>
      </c>
      <c r="C1063" s="170" t="s">
        <v>1139</v>
      </c>
      <c r="D1063" s="171" t="s">
        <v>154</v>
      </c>
      <c r="E1063" s="172">
        <v>41.506383374999999</v>
      </c>
      <c r="F1063" s="204"/>
      <c r="G1063" s="173">
        <f>E1063*F1063</f>
        <v>0</v>
      </c>
      <c r="H1063" s="174">
        <v>0</v>
      </c>
      <c r="I1063" s="174">
        <f>E1063*H1063</f>
        <v>0</v>
      </c>
      <c r="J1063" s="174">
        <v>0</v>
      </c>
      <c r="K1063" s="174">
        <f>E1063*J1063</f>
        <v>0</v>
      </c>
      <c r="Q1063" s="167">
        <v>2</v>
      </c>
      <c r="AA1063" s="144">
        <v>8</v>
      </c>
      <c r="AB1063" s="144">
        <v>0</v>
      </c>
      <c r="AC1063" s="144">
        <v>3</v>
      </c>
      <c r="BB1063" s="144">
        <v>1</v>
      </c>
      <c r="BC1063" s="144">
        <f>IF(BB1063=1,G1063,0)</f>
        <v>0</v>
      </c>
      <c r="BD1063" s="144">
        <f>IF(BB1063=2,G1063,0)</f>
        <v>0</v>
      </c>
      <c r="BE1063" s="144">
        <f>IF(BB1063=3,G1063,0)</f>
        <v>0</v>
      </c>
      <c r="BF1063" s="144">
        <f>IF(BB1063=4,G1063,0)</f>
        <v>0</v>
      </c>
      <c r="BG1063" s="144">
        <f>IF(BB1063=5,G1063,0)</f>
        <v>0</v>
      </c>
      <c r="CA1063" s="144">
        <v>8</v>
      </c>
      <c r="CB1063" s="144">
        <v>0</v>
      </c>
      <c r="CC1063" s="167"/>
      <c r="CD1063" s="167"/>
    </row>
    <row r="1064" spans="1:82">
      <c r="A1064" s="168">
        <v>131</v>
      </c>
      <c r="B1064" s="169" t="s">
        <v>1140</v>
      </c>
      <c r="C1064" s="170" t="s">
        <v>1141</v>
      </c>
      <c r="D1064" s="171" t="s">
        <v>154</v>
      </c>
      <c r="E1064" s="172">
        <v>166.02553349999999</v>
      </c>
      <c r="F1064" s="204"/>
      <c r="G1064" s="173">
        <f>E1064*F1064</f>
        <v>0</v>
      </c>
      <c r="H1064" s="174">
        <v>0</v>
      </c>
      <c r="I1064" s="174">
        <f>E1064*H1064</f>
        <v>0</v>
      </c>
      <c r="J1064" s="174">
        <v>0</v>
      </c>
      <c r="K1064" s="174">
        <f>E1064*J1064</f>
        <v>0</v>
      </c>
      <c r="Q1064" s="167">
        <v>2</v>
      </c>
      <c r="AA1064" s="144">
        <v>8</v>
      </c>
      <c r="AB1064" s="144">
        <v>0</v>
      </c>
      <c r="AC1064" s="144">
        <v>3</v>
      </c>
      <c r="BB1064" s="144">
        <v>1</v>
      </c>
      <c r="BC1064" s="144">
        <f>IF(BB1064=1,G1064,0)</f>
        <v>0</v>
      </c>
      <c r="BD1064" s="144">
        <f>IF(BB1064=2,G1064,0)</f>
        <v>0</v>
      </c>
      <c r="BE1064" s="144">
        <f>IF(BB1064=3,G1064,0)</f>
        <v>0</v>
      </c>
      <c r="BF1064" s="144">
        <f>IF(BB1064=4,G1064,0)</f>
        <v>0</v>
      </c>
      <c r="BG1064" s="144">
        <f>IF(BB1064=5,G1064,0)</f>
        <v>0</v>
      </c>
      <c r="CA1064" s="144">
        <v>8</v>
      </c>
      <c r="CB1064" s="144">
        <v>0</v>
      </c>
      <c r="CC1064" s="167"/>
      <c r="CD1064" s="167"/>
    </row>
    <row r="1065" spans="1:82">
      <c r="A1065" s="183"/>
      <c r="B1065" s="184" t="s">
        <v>81</v>
      </c>
      <c r="C1065" s="185" t="str">
        <f>CONCATENATE(B1050," ",C1050)</f>
        <v>D96 Přesuny suti a vybouraných hmot</v>
      </c>
      <c r="D1065" s="186"/>
      <c r="E1065" s="187"/>
      <c r="F1065" s="188"/>
      <c r="G1065" s="189">
        <f>SUM(G1050:G1064)</f>
        <v>0</v>
      </c>
      <c r="H1065" s="190"/>
      <c r="I1065" s="191">
        <f>SUM(I1050:I1064)</f>
        <v>0</v>
      </c>
      <c r="J1065" s="190"/>
      <c r="K1065" s="191">
        <f>SUM(K1050:K1064)</f>
        <v>0</v>
      </c>
      <c r="Q1065" s="167">
        <v>4</v>
      </c>
      <c r="BC1065" s="192">
        <f>SUM(BC1050:BC1064)</f>
        <v>0</v>
      </c>
      <c r="BD1065" s="192">
        <f>SUM(BD1050:BD1064)</f>
        <v>0</v>
      </c>
      <c r="BE1065" s="192">
        <f>SUM(BE1050:BE1064)</f>
        <v>0</v>
      </c>
      <c r="BF1065" s="192">
        <f>SUM(BF1050:BF1064)</f>
        <v>0</v>
      </c>
      <c r="BG1065" s="192">
        <f>SUM(BG1050:BG1064)</f>
        <v>0</v>
      </c>
    </row>
    <row r="1066" spans="1:82">
      <c r="E1066" s="144"/>
    </row>
    <row r="1067" spans="1:82">
      <c r="E1067" s="144"/>
    </row>
    <row r="1068" spans="1:82">
      <c r="E1068" s="144"/>
    </row>
    <row r="1069" spans="1:82">
      <c r="E1069" s="144"/>
    </row>
    <row r="1070" spans="1:82">
      <c r="E1070" s="144"/>
    </row>
    <row r="1071" spans="1:82">
      <c r="E1071" s="144"/>
    </row>
    <row r="1072" spans="1:82">
      <c r="E1072" s="144"/>
    </row>
    <row r="1073" spans="5:5">
      <c r="E1073" s="144"/>
    </row>
    <row r="1074" spans="5:5">
      <c r="E1074" s="144"/>
    </row>
    <row r="1075" spans="5:5">
      <c r="E1075" s="144"/>
    </row>
    <row r="1076" spans="5:5">
      <c r="E1076" s="144"/>
    </row>
    <row r="1077" spans="5:5">
      <c r="E1077" s="144"/>
    </row>
    <row r="1078" spans="5:5">
      <c r="E1078" s="144"/>
    </row>
    <row r="1079" spans="5:5">
      <c r="E1079" s="144"/>
    </row>
    <row r="1080" spans="5:5">
      <c r="E1080" s="144"/>
    </row>
    <row r="1081" spans="5:5">
      <c r="E1081" s="144"/>
    </row>
    <row r="1082" spans="5:5">
      <c r="E1082" s="144"/>
    </row>
    <row r="1083" spans="5:5">
      <c r="E1083" s="144"/>
    </row>
    <row r="1084" spans="5:5">
      <c r="E1084" s="144"/>
    </row>
    <row r="1085" spans="5:5">
      <c r="E1085" s="144"/>
    </row>
    <row r="1086" spans="5:5">
      <c r="E1086" s="144"/>
    </row>
    <row r="1087" spans="5:5">
      <c r="E1087" s="144"/>
    </row>
    <row r="1088" spans="5:5">
      <c r="E1088" s="144"/>
    </row>
    <row r="1089" spans="1:7">
      <c r="A1089" s="181"/>
      <c r="B1089" s="181"/>
      <c r="C1089" s="181"/>
      <c r="D1089" s="181"/>
      <c r="E1089" s="181"/>
      <c r="F1089" s="181"/>
      <c r="G1089" s="181"/>
    </row>
    <row r="1090" spans="1:7">
      <c r="A1090" s="181"/>
      <c r="B1090" s="181"/>
      <c r="C1090" s="181"/>
      <c r="D1090" s="181"/>
      <c r="E1090" s="181"/>
      <c r="F1090" s="181"/>
      <c r="G1090" s="181"/>
    </row>
    <row r="1091" spans="1:7">
      <c r="A1091" s="181"/>
      <c r="B1091" s="181"/>
      <c r="C1091" s="181"/>
      <c r="D1091" s="181"/>
      <c r="E1091" s="181"/>
      <c r="F1091" s="181"/>
      <c r="G1091" s="181"/>
    </row>
    <row r="1092" spans="1:7">
      <c r="A1092" s="181"/>
      <c r="B1092" s="181"/>
      <c r="C1092" s="181"/>
      <c r="D1092" s="181"/>
      <c r="E1092" s="181"/>
      <c r="F1092" s="181"/>
      <c r="G1092" s="181"/>
    </row>
    <row r="1093" spans="1:7">
      <c r="E1093" s="144"/>
    </row>
    <row r="1094" spans="1:7">
      <c r="E1094" s="144"/>
    </row>
    <row r="1095" spans="1:7">
      <c r="E1095" s="144"/>
    </row>
    <row r="1096" spans="1:7">
      <c r="E1096" s="144"/>
    </row>
    <row r="1097" spans="1:7">
      <c r="E1097" s="144"/>
    </row>
    <row r="1098" spans="1:7">
      <c r="E1098" s="144"/>
    </row>
    <row r="1099" spans="1:7">
      <c r="E1099" s="144"/>
    </row>
    <row r="1100" spans="1:7">
      <c r="E1100" s="144"/>
    </row>
    <row r="1101" spans="1:7">
      <c r="E1101" s="144"/>
    </row>
    <row r="1102" spans="1:7">
      <c r="E1102" s="144"/>
    </row>
    <row r="1103" spans="1:7">
      <c r="E1103" s="144"/>
    </row>
    <row r="1104" spans="1:7">
      <c r="E1104" s="144"/>
    </row>
    <row r="1105" spans="5:5">
      <c r="E1105" s="144"/>
    </row>
    <row r="1106" spans="5:5">
      <c r="E1106" s="144"/>
    </row>
    <row r="1107" spans="5:5">
      <c r="E1107" s="144"/>
    </row>
    <row r="1108" spans="5:5">
      <c r="E1108" s="144"/>
    </row>
    <row r="1109" spans="5:5">
      <c r="E1109" s="144"/>
    </row>
    <row r="1110" spans="5:5">
      <c r="E1110" s="144"/>
    </row>
    <row r="1111" spans="5:5">
      <c r="E1111" s="144"/>
    </row>
    <row r="1112" spans="5:5">
      <c r="E1112" s="144"/>
    </row>
    <row r="1113" spans="5:5">
      <c r="E1113" s="144"/>
    </row>
    <row r="1114" spans="5:5">
      <c r="E1114" s="144"/>
    </row>
    <row r="1115" spans="5:5">
      <c r="E1115" s="144"/>
    </row>
    <row r="1116" spans="5:5">
      <c r="E1116" s="144"/>
    </row>
    <row r="1117" spans="5:5">
      <c r="E1117" s="144"/>
    </row>
    <row r="1118" spans="5:5">
      <c r="E1118" s="144"/>
    </row>
    <row r="1119" spans="5:5">
      <c r="E1119" s="144"/>
    </row>
    <row r="1120" spans="5:5">
      <c r="E1120" s="144"/>
    </row>
    <row r="1121" spans="1:7">
      <c r="E1121" s="144"/>
    </row>
    <row r="1122" spans="1:7">
      <c r="E1122" s="144"/>
    </row>
    <row r="1123" spans="1:7">
      <c r="E1123" s="144"/>
    </row>
    <row r="1124" spans="1:7">
      <c r="A1124" s="193"/>
      <c r="B1124" s="193"/>
    </row>
    <row r="1125" spans="1:7">
      <c r="A1125" s="181"/>
      <c r="B1125" s="181"/>
      <c r="C1125" s="194"/>
      <c r="D1125" s="194"/>
      <c r="E1125" s="195"/>
      <c r="F1125" s="194"/>
      <c r="G1125" s="196"/>
    </row>
    <row r="1126" spans="1:7">
      <c r="A1126" s="197"/>
      <c r="B1126" s="197"/>
      <c r="C1126" s="181"/>
      <c r="D1126" s="181"/>
      <c r="E1126" s="198"/>
      <c r="F1126" s="181"/>
      <c r="G1126" s="181"/>
    </row>
    <row r="1127" spans="1:7">
      <c r="A1127" s="181"/>
      <c r="B1127" s="181"/>
      <c r="C1127" s="181"/>
      <c r="D1127" s="181"/>
      <c r="E1127" s="198"/>
      <c r="F1127" s="181"/>
      <c r="G1127" s="181"/>
    </row>
    <row r="1128" spans="1:7">
      <c r="A1128" s="181"/>
      <c r="B1128" s="181"/>
      <c r="C1128" s="181"/>
      <c r="D1128" s="181"/>
      <c r="E1128" s="198"/>
      <c r="F1128" s="181"/>
      <c r="G1128" s="181"/>
    </row>
    <row r="1129" spans="1:7">
      <c r="A1129" s="181"/>
      <c r="B1129" s="181"/>
      <c r="C1129" s="181"/>
      <c r="D1129" s="181"/>
      <c r="E1129" s="198"/>
      <c r="F1129" s="181"/>
      <c r="G1129" s="181"/>
    </row>
    <row r="1130" spans="1:7">
      <c r="A1130" s="181"/>
      <c r="B1130" s="181"/>
      <c r="C1130" s="181"/>
      <c r="D1130" s="181"/>
      <c r="E1130" s="198"/>
      <c r="F1130" s="181"/>
      <c r="G1130" s="181"/>
    </row>
    <row r="1131" spans="1:7">
      <c r="A1131" s="181"/>
      <c r="B1131" s="181"/>
      <c r="C1131" s="181"/>
      <c r="D1131" s="181"/>
      <c r="E1131" s="198"/>
      <c r="F1131" s="181"/>
      <c r="G1131" s="181"/>
    </row>
    <row r="1132" spans="1:7">
      <c r="A1132" s="181"/>
      <c r="B1132" s="181"/>
      <c r="C1132" s="181"/>
      <c r="D1132" s="181"/>
      <c r="E1132" s="198"/>
      <c r="F1132" s="181"/>
      <c r="G1132" s="181"/>
    </row>
    <row r="1133" spans="1:7">
      <c r="A1133" s="181"/>
      <c r="B1133" s="181"/>
      <c r="C1133" s="181"/>
      <c r="D1133" s="181"/>
      <c r="E1133" s="198"/>
      <c r="F1133" s="181"/>
      <c r="G1133" s="181"/>
    </row>
    <row r="1134" spans="1:7">
      <c r="A1134" s="181"/>
      <c r="B1134" s="181"/>
      <c r="C1134" s="181"/>
      <c r="D1134" s="181"/>
      <c r="E1134" s="198"/>
      <c r="F1134" s="181"/>
      <c r="G1134" s="181"/>
    </row>
    <row r="1135" spans="1:7">
      <c r="A1135" s="181"/>
      <c r="B1135" s="181"/>
      <c r="C1135" s="181"/>
      <c r="D1135" s="181"/>
      <c r="E1135" s="198"/>
      <c r="F1135" s="181"/>
      <c r="G1135" s="181"/>
    </row>
    <row r="1136" spans="1:7">
      <c r="A1136" s="181"/>
      <c r="B1136" s="181"/>
      <c r="C1136" s="181"/>
      <c r="D1136" s="181"/>
      <c r="E1136" s="198"/>
      <c r="F1136" s="181"/>
      <c r="G1136" s="181"/>
    </row>
    <row r="1137" spans="1:7">
      <c r="A1137" s="181"/>
      <c r="B1137" s="181"/>
      <c r="C1137" s="181"/>
      <c r="D1137" s="181"/>
      <c r="E1137" s="198"/>
      <c r="F1137" s="181"/>
      <c r="G1137" s="181"/>
    </row>
    <row r="1138" spans="1:7">
      <c r="A1138" s="181"/>
      <c r="B1138" s="181"/>
      <c r="C1138" s="181"/>
      <c r="D1138" s="181"/>
      <c r="E1138" s="198"/>
      <c r="F1138" s="181"/>
      <c r="G1138" s="181"/>
    </row>
  </sheetData>
  <sheetProtection password="B099" sheet="1" objects="1" scenarios="1"/>
  <protectedRanges>
    <protectedRange sqref="F249:F1065" name="Oblast2"/>
    <protectedRange sqref="F8:F247" name="Oblast1"/>
  </protectedRanges>
  <mergeCells count="892">
    <mergeCell ref="C17:D17"/>
    <mergeCell ref="C19:D19"/>
    <mergeCell ref="C20:D20"/>
    <mergeCell ref="C21:D21"/>
    <mergeCell ref="C22:D22"/>
    <mergeCell ref="C23:D23"/>
    <mergeCell ref="A1:G1"/>
    <mergeCell ref="A3:B3"/>
    <mergeCell ref="A4:B4"/>
    <mergeCell ref="E4:G4"/>
    <mergeCell ref="C9:D9"/>
    <mergeCell ref="C11:D11"/>
    <mergeCell ref="C13:D13"/>
    <mergeCell ref="C15:D15"/>
    <mergeCell ref="C30:D30"/>
    <mergeCell ref="C31:D31"/>
    <mergeCell ref="C32:D32"/>
    <mergeCell ref="C33:D33"/>
    <mergeCell ref="C34:D34"/>
    <mergeCell ref="C35:D35"/>
    <mergeCell ref="C24:D24"/>
    <mergeCell ref="C25:D25"/>
    <mergeCell ref="C26:D26"/>
    <mergeCell ref="C27:D27"/>
    <mergeCell ref="C28:D28"/>
    <mergeCell ref="C29:D29"/>
    <mergeCell ref="C42:D42"/>
    <mergeCell ref="C43:D43"/>
    <mergeCell ref="C44:D44"/>
    <mergeCell ref="C45:D45"/>
    <mergeCell ref="C46:D46"/>
    <mergeCell ref="C47:D47"/>
    <mergeCell ref="C36:D36"/>
    <mergeCell ref="C37:D37"/>
    <mergeCell ref="C38:D38"/>
    <mergeCell ref="C39:D39"/>
    <mergeCell ref="C40:D40"/>
    <mergeCell ref="C41:D41"/>
    <mergeCell ref="C63:D63"/>
    <mergeCell ref="C65:D65"/>
    <mergeCell ref="C66:D66"/>
    <mergeCell ref="C71:D71"/>
    <mergeCell ref="C72:D72"/>
    <mergeCell ref="C73:D73"/>
    <mergeCell ref="C74:D74"/>
    <mergeCell ref="C75:D75"/>
    <mergeCell ref="C48:D48"/>
    <mergeCell ref="C49:D49"/>
    <mergeCell ref="C51:D51"/>
    <mergeCell ref="C52:D52"/>
    <mergeCell ref="C56:D56"/>
    <mergeCell ref="C58:D58"/>
    <mergeCell ref="C59:D59"/>
    <mergeCell ref="C61:D61"/>
    <mergeCell ref="C84:D84"/>
    <mergeCell ref="C85:D85"/>
    <mergeCell ref="C87:D87"/>
    <mergeCell ref="C89:D89"/>
    <mergeCell ref="C90:D90"/>
    <mergeCell ref="C92:D92"/>
    <mergeCell ref="C76:D76"/>
    <mergeCell ref="C77:D77"/>
    <mergeCell ref="C78:D78"/>
    <mergeCell ref="C79:D79"/>
    <mergeCell ref="C81:D81"/>
    <mergeCell ref="C82:D8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93:D93"/>
    <mergeCell ref="C95:D95"/>
    <mergeCell ref="C96:D96"/>
    <mergeCell ref="C97:D97"/>
    <mergeCell ref="C98:D98"/>
    <mergeCell ref="C99:D99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43:D143"/>
    <mergeCell ref="C144:D144"/>
    <mergeCell ref="C145:D145"/>
    <mergeCell ref="C146:D146"/>
    <mergeCell ref="C147:D147"/>
    <mergeCell ref="C148:D148"/>
    <mergeCell ref="C135:D135"/>
    <mergeCell ref="C136:D136"/>
    <mergeCell ref="C139:D139"/>
    <mergeCell ref="C140:D140"/>
    <mergeCell ref="C141:D141"/>
    <mergeCell ref="C142:D142"/>
    <mergeCell ref="C155:D155"/>
    <mergeCell ref="C156:D156"/>
    <mergeCell ref="C157:D157"/>
    <mergeCell ref="C158:D158"/>
    <mergeCell ref="C159:D159"/>
    <mergeCell ref="C160:D160"/>
    <mergeCell ref="C149:D149"/>
    <mergeCell ref="C150:D150"/>
    <mergeCell ref="C151:D151"/>
    <mergeCell ref="C152:D152"/>
    <mergeCell ref="C153:D153"/>
    <mergeCell ref="C154:D154"/>
    <mergeCell ref="C167:D167"/>
    <mergeCell ref="C168:D168"/>
    <mergeCell ref="C169:D169"/>
    <mergeCell ref="C170:D170"/>
    <mergeCell ref="C171:D171"/>
    <mergeCell ref="C172:D172"/>
    <mergeCell ref="C161:D161"/>
    <mergeCell ref="C162:D162"/>
    <mergeCell ref="C163:D163"/>
    <mergeCell ref="C164:D164"/>
    <mergeCell ref="C165:D165"/>
    <mergeCell ref="C166:D166"/>
    <mergeCell ref="C180:D180"/>
    <mergeCell ref="C181:D181"/>
    <mergeCell ref="C182:D182"/>
    <mergeCell ref="C183:D183"/>
    <mergeCell ref="C184:D184"/>
    <mergeCell ref="C185:D185"/>
    <mergeCell ref="C173:D173"/>
    <mergeCell ref="C174:D174"/>
    <mergeCell ref="C176:D176"/>
    <mergeCell ref="C177:D177"/>
    <mergeCell ref="C178:D178"/>
    <mergeCell ref="C179:D179"/>
    <mergeCell ref="C192:D192"/>
    <mergeCell ref="C193:D193"/>
    <mergeCell ref="C194:D194"/>
    <mergeCell ref="C195:D195"/>
    <mergeCell ref="C196:D196"/>
    <mergeCell ref="C197:D197"/>
    <mergeCell ref="C186:D186"/>
    <mergeCell ref="C187:D187"/>
    <mergeCell ref="C188:D188"/>
    <mergeCell ref="C189:D189"/>
    <mergeCell ref="C190:D190"/>
    <mergeCell ref="C191:D191"/>
    <mergeCell ref="C204:D204"/>
    <mergeCell ref="C205:D205"/>
    <mergeCell ref="C206:D206"/>
    <mergeCell ref="C207:D207"/>
    <mergeCell ref="C208:D208"/>
    <mergeCell ref="C209:D209"/>
    <mergeCell ref="C198:D198"/>
    <mergeCell ref="C199:D199"/>
    <mergeCell ref="C200:D200"/>
    <mergeCell ref="C201:D201"/>
    <mergeCell ref="C202:D202"/>
    <mergeCell ref="C203:D203"/>
    <mergeCell ref="C217:D217"/>
    <mergeCell ref="C218:D218"/>
    <mergeCell ref="C219:D219"/>
    <mergeCell ref="C220:D220"/>
    <mergeCell ref="C221:D221"/>
    <mergeCell ref="C222:D222"/>
    <mergeCell ref="C211:D211"/>
    <mergeCell ref="C212:D212"/>
    <mergeCell ref="C213:D213"/>
    <mergeCell ref="C214:D214"/>
    <mergeCell ref="C215:D215"/>
    <mergeCell ref="C216:D216"/>
    <mergeCell ref="C229:D229"/>
    <mergeCell ref="C230:D230"/>
    <mergeCell ref="C231:D231"/>
    <mergeCell ref="C232:D232"/>
    <mergeCell ref="C233:D233"/>
    <mergeCell ref="C234:D234"/>
    <mergeCell ref="C223:D223"/>
    <mergeCell ref="C224:D224"/>
    <mergeCell ref="C225:D225"/>
    <mergeCell ref="C226:D226"/>
    <mergeCell ref="C227:D227"/>
    <mergeCell ref="C228:D228"/>
    <mergeCell ref="C252:D252"/>
    <mergeCell ref="C253:D253"/>
    <mergeCell ref="C254:D254"/>
    <mergeCell ref="C255:D255"/>
    <mergeCell ref="C235:D235"/>
    <mergeCell ref="C236:D236"/>
    <mergeCell ref="C237:D237"/>
    <mergeCell ref="C241:D241"/>
    <mergeCell ref="C242:D242"/>
    <mergeCell ref="C243:D243"/>
    <mergeCell ref="C244:D244"/>
    <mergeCell ref="C245:D245"/>
    <mergeCell ref="C267:D267"/>
    <mergeCell ref="C268:D268"/>
    <mergeCell ref="C269:D269"/>
    <mergeCell ref="C270:D270"/>
    <mergeCell ref="C271:D271"/>
    <mergeCell ref="C272:D272"/>
    <mergeCell ref="C259:D259"/>
    <mergeCell ref="C260:D260"/>
    <mergeCell ref="C261:D261"/>
    <mergeCell ref="C262:D262"/>
    <mergeCell ref="C263:D263"/>
    <mergeCell ref="C264:D264"/>
    <mergeCell ref="C265:D265"/>
    <mergeCell ref="C266:D266"/>
    <mergeCell ref="C280:D280"/>
    <mergeCell ref="C281:D281"/>
    <mergeCell ref="C282:D282"/>
    <mergeCell ref="C283:D283"/>
    <mergeCell ref="C284:D284"/>
    <mergeCell ref="C285:D285"/>
    <mergeCell ref="C274:D274"/>
    <mergeCell ref="C275:D275"/>
    <mergeCell ref="C276:D276"/>
    <mergeCell ref="C277:D277"/>
    <mergeCell ref="C278:D278"/>
    <mergeCell ref="C279:D279"/>
    <mergeCell ref="C299:D299"/>
    <mergeCell ref="C301:D301"/>
    <mergeCell ref="C302:D302"/>
    <mergeCell ref="C304:D304"/>
    <mergeCell ref="C305:D305"/>
    <mergeCell ref="C306:D306"/>
    <mergeCell ref="C289:D289"/>
    <mergeCell ref="C290:D290"/>
    <mergeCell ref="C291:D291"/>
    <mergeCell ref="C292:D292"/>
    <mergeCell ref="C294:D294"/>
    <mergeCell ref="C295:D295"/>
    <mergeCell ref="C296:D296"/>
    <mergeCell ref="C298:D298"/>
    <mergeCell ref="C313:D313"/>
    <mergeCell ref="C314:D314"/>
    <mergeCell ref="C315:D315"/>
    <mergeCell ref="C316:D316"/>
    <mergeCell ref="C317:D317"/>
    <mergeCell ref="C318:D318"/>
    <mergeCell ref="C307:D307"/>
    <mergeCell ref="C308:D308"/>
    <mergeCell ref="C309:D309"/>
    <mergeCell ref="C310:D310"/>
    <mergeCell ref="C311:D311"/>
    <mergeCell ref="C312:D312"/>
    <mergeCell ref="C325:D325"/>
    <mergeCell ref="C326:D326"/>
    <mergeCell ref="C327:D327"/>
    <mergeCell ref="C328:D328"/>
    <mergeCell ref="C329:D329"/>
    <mergeCell ref="C330:D330"/>
    <mergeCell ref="C319:D319"/>
    <mergeCell ref="C320:D320"/>
    <mergeCell ref="C321:D321"/>
    <mergeCell ref="C322:D322"/>
    <mergeCell ref="C323:D323"/>
    <mergeCell ref="C324:D324"/>
    <mergeCell ref="C337:D337"/>
    <mergeCell ref="C338:D338"/>
    <mergeCell ref="C339:D339"/>
    <mergeCell ref="C340:D340"/>
    <mergeCell ref="C341:D341"/>
    <mergeCell ref="C342:D342"/>
    <mergeCell ref="C331:D331"/>
    <mergeCell ref="C332:D332"/>
    <mergeCell ref="C333:D333"/>
    <mergeCell ref="C334:D334"/>
    <mergeCell ref="C335:D335"/>
    <mergeCell ref="C336:D336"/>
    <mergeCell ref="C349:D349"/>
    <mergeCell ref="C350:D350"/>
    <mergeCell ref="C351:D351"/>
    <mergeCell ref="C352:D352"/>
    <mergeCell ref="C353:D353"/>
    <mergeCell ref="C354:D354"/>
    <mergeCell ref="C343:D343"/>
    <mergeCell ref="C344:D344"/>
    <mergeCell ref="C345:D345"/>
    <mergeCell ref="C346:D346"/>
    <mergeCell ref="C347:D347"/>
    <mergeCell ref="C348:D348"/>
    <mergeCell ref="C362:D362"/>
    <mergeCell ref="C363:D363"/>
    <mergeCell ref="C364:D364"/>
    <mergeCell ref="C365:D365"/>
    <mergeCell ref="C366:D366"/>
    <mergeCell ref="C367:D367"/>
    <mergeCell ref="C355:D355"/>
    <mergeCell ref="C356:D356"/>
    <mergeCell ref="C357:D357"/>
    <mergeCell ref="C359:D359"/>
    <mergeCell ref="C360:D360"/>
    <mergeCell ref="C361:D361"/>
    <mergeCell ref="C374:D374"/>
    <mergeCell ref="C375:D375"/>
    <mergeCell ref="C376:D376"/>
    <mergeCell ref="C377:D377"/>
    <mergeCell ref="C378:D378"/>
    <mergeCell ref="C379:D379"/>
    <mergeCell ref="C368:D368"/>
    <mergeCell ref="C369:D369"/>
    <mergeCell ref="C370:D370"/>
    <mergeCell ref="C371:D371"/>
    <mergeCell ref="C372:D372"/>
    <mergeCell ref="C373:D373"/>
    <mergeCell ref="C386:D386"/>
    <mergeCell ref="C387:D387"/>
    <mergeCell ref="C388:D388"/>
    <mergeCell ref="C389:D389"/>
    <mergeCell ref="C390:D390"/>
    <mergeCell ref="C391:D391"/>
    <mergeCell ref="C380:D380"/>
    <mergeCell ref="C381:D381"/>
    <mergeCell ref="C382:D382"/>
    <mergeCell ref="C383:D383"/>
    <mergeCell ref="C384:D384"/>
    <mergeCell ref="C385:D385"/>
    <mergeCell ref="C399:D399"/>
    <mergeCell ref="C400:D400"/>
    <mergeCell ref="C401:D401"/>
    <mergeCell ref="C402:D402"/>
    <mergeCell ref="C403:D403"/>
    <mergeCell ref="C404:D404"/>
    <mergeCell ref="C392:D392"/>
    <mergeCell ref="C393:D393"/>
    <mergeCell ref="C395:D395"/>
    <mergeCell ref="C396:D396"/>
    <mergeCell ref="C397:D397"/>
    <mergeCell ref="C398:D398"/>
    <mergeCell ref="C411:D411"/>
    <mergeCell ref="C412:D412"/>
    <mergeCell ref="C413:D413"/>
    <mergeCell ref="C414:D414"/>
    <mergeCell ref="C415:D415"/>
    <mergeCell ref="C416:D416"/>
    <mergeCell ref="C405:D405"/>
    <mergeCell ref="C406:D406"/>
    <mergeCell ref="C407:D407"/>
    <mergeCell ref="C408:D408"/>
    <mergeCell ref="C409:D409"/>
    <mergeCell ref="C410:D410"/>
    <mergeCell ref="C424:D424"/>
    <mergeCell ref="C425:D425"/>
    <mergeCell ref="C426:D426"/>
    <mergeCell ref="C427:D427"/>
    <mergeCell ref="C428:D428"/>
    <mergeCell ref="C429:D429"/>
    <mergeCell ref="C417:D417"/>
    <mergeCell ref="C419:D419"/>
    <mergeCell ref="C420:D420"/>
    <mergeCell ref="C421:D421"/>
    <mergeCell ref="C422:D422"/>
    <mergeCell ref="C423:D423"/>
    <mergeCell ref="C430:D430"/>
    <mergeCell ref="C431:D431"/>
    <mergeCell ref="C432:D432"/>
    <mergeCell ref="C433:D433"/>
    <mergeCell ref="C434:D434"/>
    <mergeCell ref="C449:D449"/>
    <mergeCell ref="C450:D450"/>
    <mergeCell ref="C451:D451"/>
    <mergeCell ref="C452:D452"/>
    <mergeCell ref="C438:D438"/>
    <mergeCell ref="C439:D439"/>
    <mergeCell ref="C440:D440"/>
    <mergeCell ref="C442:D442"/>
    <mergeCell ref="C443:D443"/>
    <mergeCell ref="C444:D444"/>
    <mergeCell ref="C445:D445"/>
    <mergeCell ref="C446:D446"/>
    <mergeCell ref="C447:D447"/>
    <mergeCell ref="C460:D460"/>
    <mergeCell ref="C461:D461"/>
    <mergeCell ref="C462:D462"/>
    <mergeCell ref="C464:D464"/>
    <mergeCell ref="C465:D465"/>
    <mergeCell ref="C467:D467"/>
    <mergeCell ref="C453:D453"/>
    <mergeCell ref="C454:D454"/>
    <mergeCell ref="C455:D455"/>
    <mergeCell ref="C456:D456"/>
    <mergeCell ref="C457:D457"/>
    <mergeCell ref="C458:D458"/>
    <mergeCell ref="C474:D474"/>
    <mergeCell ref="C475:D475"/>
    <mergeCell ref="C476:D476"/>
    <mergeCell ref="C477:D477"/>
    <mergeCell ref="C478:D478"/>
    <mergeCell ref="C479:D479"/>
    <mergeCell ref="C468:D468"/>
    <mergeCell ref="C469:D469"/>
    <mergeCell ref="C470:D470"/>
    <mergeCell ref="C471:D471"/>
    <mergeCell ref="C472:D472"/>
    <mergeCell ref="C473:D473"/>
    <mergeCell ref="C488:D488"/>
    <mergeCell ref="C489:D489"/>
    <mergeCell ref="C490:D490"/>
    <mergeCell ref="C491:D491"/>
    <mergeCell ref="C480:D480"/>
    <mergeCell ref="C481:D481"/>
    <mergeCell ref="C483:D483"/>
    <mergeCell ref="C484:D484"/>
    <mergeCell ref="C485:D485"/>
    <mergeCell ref="C486:D486"/>
    <mergeCell ref="C507:D507"/>
    <mergeCell ref="C508:D508"/>
    <mergeCell ref="C509:D509"/>
    <mergeCell ref="C510:D510"/>
    <mergeCell ref="C511:D511"/>
    <mergeCell ref="C512:D512"/>
    <mergeCell ref="C499:D499"/>
    <mergeCell ref="C500:D500"/>
    <mergeCell ref="C501:D501"/>
    <mergeCell ref="C502:D502"/>
    <mergeCell ref="C503:D503"/>
    <mergeCell ref="C504:D504"/>
    <mergeCell ref="C505:D505"/>
    <mergeCell ref="C506:D506"/>
    <mergeCell ref="C519:D519"/>
    <mergeCell ref="C520:D520"/>
    <mergeCell ref="C521:D521"/>
    <mergeCell ref="C522:D522"/>
    <mergeCell ref="C523:D523"/>
    <mergeCell ref="C524:D524"/>
    <mergeCell ref="C513:D513"/>
    <mergeCell ref="C514:D514"/>
    <mergeCell ref="C515:D515"/>
    <mergeCell ref="C516:D516"/>
    <mergeCell ref="C517:D517"/>
    <mergeCell ref="C518:D518"/>
    <mergeCell ref="C531:D531"/>
    <mergeCell ref="C532:D532"/>
    <mergeCell ref="C533:D533"/>
    <mergeCell ref="C534:D534"/>
    <mergeCell ref="C535:D535"/>
    <mergeCell ref="C536:D536"/>
    <mergeCell ref="C525:D525"/>
    <mergeCell ref="C526:D526"/>
    <mergeCell ref="C527:D527"/>
    <mergeCell ref="C528:D528"/>
    <mergeCell ref="C529:D529"/>
    <mergeCell ref="C530:D530"/>
    <mergeCell ref="C543:D543"/>
    <mergeCell ref="C544:D544"/>
    <mergeCell ref="C545:D545"/>
    <mergeCell ref="C546:D546"/>
    <mergeCell ref="C548:D548"/>
    <mergeCell ref="C549:D549"/>
    <mergeCell ref="C537:D537"/>
    <mergeCell ref="C538:D538"/>
    <mergeCell ref="C539:D539"/>
    <mergeCell ref="C540:D540"/>
    <mergeCell ref="C541:D541"/>
    <mergeCell ref="C542:D542"/>
    <mergeCell ref="C556:D556"/>
    <mergeCell ref="C557:D557"/>
    <mergeCell ref="C558:D558"/>
    <mergeCell ref="C559:D559"/>
    <mergeCell ref="C560:D560"/>
    <mergeCell ref="C561:D561"/>
    <mergeCell ref="C550:D550"/>
    <mergeCell ref="C551:D551"/>
    <mergeCell ref="C552:D552"/>
    <mergeCell ref="C553:D553"/>
    <mergeCell ref="C554:D554"/>
    <mergeCell ref="C555:D555"/>
    <mergeCell ref="C568:D568"/>
    <mergeCell ref="C569:D569"/>
    <mergeCell ref="C570:D570"/>
    <mergeCell ref="C571:D571"/>
    <mergeCell ref="C572:D572"/>
    <mergeCell ref="C573:D573"/>
    <mergeCell ref="C562:D562"/>
    <mergeCell ref="C563:D563"/>
    <mergeCell ref="C564:D564"/>
    <mergeCell ref="C565:D565"/>
    <mergeCell ref="C566:D566"/>
    <mergeCell ref="C567:D567"/>
    <mergeCell ref="C580:D580"/>
    <mergeCell ref="C581:D581"/>
    <mergeCell ref="C582:D582"/>
    <mergeCell ref="C583:D583"/>
    <mergeCell ref="C584:D584"/>
    <mergeCell ref="C585:D585"/>
    <mergeCell ref="C574:D574"/>
    <mergeCell ref="C575:D575"/>
    <mergeCell ref="C576:D576"/>
    <mergeCell ref="C577:D577"/>
    <mergeCell ref="C578:D578"/>
    <mergeCell ref="C579:D579"/>
    <mergeCell ref="C592:D592"/>
    <mergeCell ref="C593:D593"/>
    <mergeCell ref="C594:D594"/>
    <mergeCell ref="C595:D595"/>
    <mergeCell ref="C598:D598"/>
    <mergeCell ref="C600:D600"/>
    <mergeCell ref="C586:D586"/>
    <mergeCell ref="C587:D587"/>
    <mergeCell ref="C588:D588"/>
    <mergeCell ref="C589:D589"/>
    <mergeCell ref="C590:D590"/>
    <mergeCell ref="C591:D591"/>
    <mergeCell ref="C607:D607"/>
    <mergeCell ref="C608:D608"/>
    <mergeCell ref="C609:D609"/>
    <mergeCell ref="C610:D610"/>
    <mergeCell ref="C611:D611"/>
    <mergeCell ref="C613:D613"/>
    <mergeCell ref="C601:D601"/>
    <mergeCell ref="C602:D602"/>
    <mergeCell ref="C603:D603"/>
    <mergeCell ref="C604:D604"/>
    <mergeCell ref="C605:D605"/>
    <mergeCell ref="C606:D606"/>
    <mergeCell ref="C621:D621"/>
    <mergeCell ref="C631:D631"/>
    <mergeCell ref="C632:D632"/>
    <mergeCell ref="C637:D637"/>
    <mergeCell ref="C639:D639"/>
    <mergeCell ref="C641:D641"/>
    <mergeCell ref="C614:D614"/>
    <mergeCell ref="C615:D615"/>
    <mergeCell ref="C616:D616"/>
    <mergeCell ref="C617:D617"/>
    <mergeCell ref="C618:D618"/>
    <mergeCell ref="C619:D619"/>
    <mergeCell ref="C649:D649"/>
    <mergeCell ref="C651:D651"/>
    <mergeCell ref="C653:D653"/>
    <mergeCell ref="C654:D654"/>
    <mergeCell ref="C656:D656"/>
    <mergeCell ref="C657:D657"/>
    <mergeCell ref="C642:D642"/>
    <mergeCell ref="C644:D644"/>
    <mergeCell ref="C645:D645"/>
    <mergeCell ref="C646:D646"/>
    <mergeCell ref="C647:D647"/>
    <mergeCell ref="C648:D648"/>
    <mergeCell ref="C673:D673"/>
    <mergeCell ref="C675:D675"/>
    <mergeCell ref="C679:D679"/>
    <mergeCell ref="C680:D680"/>
    <mergeCell ref="C681:D681"/>
    <mergeCell ref="C682:D682"/>
    <mergeCell ref="C683:D683"/>
    <mergeCell ref="C684:D684"/>
    <mergeCell ref="C658:D658"/>
    <mergeCell ref="C665:D665"/>
    <mergeCell ref="C666:D666"/>
    <mergeCell ref="C667:D667"/>
    <mergeCell ref="C668:D668"/>
    <mergeCell ref="C670:D670"/>
    <mergeCell ref="C671:D671"/>
    <mergeCell ref="C672:D672"/>
    <mergeCell ref="C692:D692"/>
    <mergeCell ref="C693:D693"/>
    <mergeCell ref="C694:D694"/>
    <mergeCell ref="C696:D696"/>
    <mergeCell ref="C697:D697"/>
    <mergeCell ref="C698:D698"/>
    <mergeCell ref="C685:D685"/>
    <mergeCell ref="C686:D686"/>
    <mergeCell ref="C687:D687"/>
    <mergeCell ref="C688:D688"/>
    <mergeCell ref="C689:D689"/>
    <mergeCell ref="C691:D691"/>
    <mergeCell ref="C705:D705"/>
    <mergeCell ref="C706:D706"/>
    <mergeCell ref="C707:D707"/>
    <mergeCell ref="C708:D708"/>
    <mergeCell ref="C709:D709"/>
    <mergeCell ref="C710:D710"/>
    <mergeCell ref="C699:D699"/>
    <mergeCell ref="C700:D700"/>
    <mergeCell ref="C701:D701"/>
    <mergeCell ref="C702:D702"/>
    <mergeCell ref="C703:D703"/>
    <mergeCell ref="C704:D704"/>
    <mergeCell ref="C718:D718"/>
    <mergeCell ref="C719:D719"/>
    <mergeCell ref="C720:D720"/>
    <mergeCell ref="C721:D721"/>
    <mergeCell ref="C722:D722"/>
    <mergeCell ref="C723:D723"/>
    <mergeCell ref="C712:D712"/>
    <mergeCell ref="C713:D713"/>
    <mergeCell ref="C714:D714"/>
    <mergeCell ref="C715:D715"/>
    <mergeCell ref="C716:D716"/>
    <mergeCell ref="C717:D717"/>
    <mergeCell ref="C730:D730"/>
    <mergeCell ref="C731:D731"/>
    <mergeCell ref="C732:D732"/>
    <mergeCell ref="C733:D733"/>
    <mergeCell ref="C734:D734"/>
    <mergeCell ref="C735:D735"/>
    <mergeCell ref="C724:D724"/>
    <mergeCell ref="C725:D725"/>
    <mergeCell ref="C726:D726"/>
    <mergeCell ref="C727:D727"/>
    <mergeCell ref="C728:D728"/>
    <mergeCell ref="C729:D729"/>
    <mergeCell ref="C745:D745"/>
    <mergeCell ref="C746:D746"/>
    <mergeCell ref="C747:D747"/>
    <mergeCell ref="C748:D748"/>
    <mergeCell ref="C749:D749"/>
    <mergeCell ref="C750:D750"/>
    <mergeCell ref="C738:D738"/>
    <mergeCell ref="C739:D739"/>
    <mergeCell ref="C740:D740"/>
    <mergeCell ref="C741:D741"/>
    <mergeCell ref="C742:D742"/>
    <mergeCell ref="C744:D744"/>
    <mergeCell ref="C760:D760"/>
    <mergeCell ref="C761:D761"/>
    <mergeCell ref="C762:D762"/>
    <mergeCell ref="C763:D763"/>
    <mergeCell ref="C764:D764"/>
    <mergeCell ref="C766:D766"/>
    <mergeCell ref="C751:D751"/>
    <mergeCell ref="C752:D752"/>
    <mergeCell ref="C753:D753"/>
    <mergeCell ref="C754:D754"/>
    <mergeCell ref="C756:D756"/>
    <mergeCell ref="C758:D758"/>
    <mergeCell ref="C777:D777"/>
    <mergeCell ref="C778:D778"/>
    <mergeCell ref="C783:D783"/>
    <mergeCell ref="C784:D784"/>
    <mergeCell ref="C785:D785"/>
    <mergeCell ref="C786:D786"/>
    <mergeCell ref="C787:D787"/>
    <mergeCell ref="C788:D788"/>
    <mergeCell ref="C767:D767"/>
    <mergeCell ref="C770:D770"/>
    <mergeCell ref="C772:D772"/>
    <mergeCell ref="C773:D773"/>
    <mergeCell ref="C774:D774"/>
    <mergeCell ref="C776:D776"/>
    <mergeCell ref="C795:D795"/>
    <mergeCell ref="C796:D796"/>
    <mergeCell ref="C798:D798"/>
    <mergeCell ref="C799:D799"/>
    <mergeCell ref="C800:D800"/>
    <mergeCell ref="C801:D801"/>
    <mergeCell ref="C789:D789"/>
    <mergeCell ref="C790:D790"/>
    <mergeCell ref="C791:D791"/>
    <mergeCell ref="C792:D792"/>
    <mergeCell ref="C793:D793"/>
    <mergeCell ref="C794:D794"/>
    <mergeCell ref="C808:D808"/>
    <mergeCell ref="C809:D809"/>
    <mergeCell ref="C810:D810"/>
    <mergeCell ref="C811:D811"/>
    <mergeCell ref="C812:D812"/>
    <mergeCell ref="C813:D813"/>
    <mergeCell ref="C802:D802"/>
    <mergeCell ref="C803:D803"/>
    <mergeCell ref="C804:D804"/>
    <mergeCell ref="C805:D805"/>
    <mergeCell ref="C806:D806"/>
    <mergeCell ref="C807:D807"/>
    <mergeCell ref="C820:D820"/>
    <mergeCell ref="C821:D821"/>
    <mergeCell ref="C822:D822"/>
    <mergeCell ref="C826:D826"/>
    <mergeCell ref="C827:D827"/>
    <mergeCell ref="C828:D828"/>
    <mergeCell ref="C829:D829"/>
    <mergeCell ref="C832:D832"/>
    <mergeCell ref="C814:D814"/>
    <mergeCell ref="C815:D815"/>
    <mergeCell ref="C816:D816"/>
    <mergeCell ref="C817:D817"/>
    <mergeCell ref="C818:D818"/>
    <mergeCell ref="C819:D819"/>
    <mergeCell ref="C839:D839"/>
    <mergeCell ref="C840:D840"/>
    <mergeCell ref="C841:D841"/>
    <mergeCell ref="C842:D842"/>
    <mergeCell ref="C843:D843"/>
    <mergeCell ref="C844:D844"/>
    <mergeCell ref="C833:D833"/>
    <mergeCell ref="C834:D834"/>
    <mergeCell ref="C835:D835"/>
    <mergeCell ref="C836:D836"/>
    <mergeCell ref="C837:D837"/>
    <mergeCell ref="C838:D838"/>
    <mergeCell ref="C852:D852"/>
    <mergeCell ref="C854:D854"/>
    <mergeCell ref="C855:D855"/>
    <mergeCell ref="C856:D856"/>
    <mergeCell ref="C857:D857"/>
    <mergeCell ref="C858:D858"/>
    <mergeCell ref="C845:D845"/>
    <mergeCell ref="C846:D846"/>
    <mergeCell ref="C848:D848"/>
    <mergeCell ref="C849:D849"/>
    <mergeCell ref="C850:D850"/>
    <mergeCell ref="C851:D851"/>
    <mergeCell ref="C865:D865"/>
    <mergeCell ref="C866:D866"/>
    <mergeCell ref="C867:D867"/>
    <mergeCell ref="C870:D870"/>
    <mergeCell ref="C871:D871"/>
    <mergeCell ref="C873:D873"/>
    <mergeCell ref="C859:D859"/>
    <mergeCell ref="C860:D860"/>
    <mergeCell ref="C861:D861"/>
    <mergeCell ref="C862:D862"/>
    <mergeCell ref="C863:D863"/>
    <mergeCell ref="C864:D864"/>
    <mergeCell ref="C894:D894"/>
    <mergeCell ref="C895:D895"/>
    <mergeCell ref="C896:D896"/>
    <mergeCell ref="C897:D897"/>
    <mergeCell ref="C898:D898"/>
    <mergeCell ref="C900:D900"/>
    <mergeCell ref="C875:D875"/>
    <mergeCell ref="C877:D877"/>
    <mergeCell ref="C880:D880"/>
    <mergeCell ref="C885:D885"/>
    <mergeCell ref="C888:D888"/>
    <mergeCell ref="C890:D890"/>
    <mergeCell ref="C891:D891"/>
    <mergeCell ref="C893:D893"/>
    <mergeCell ref="C917:D917"/>
    <mergeCell ref="C918:D918"/>
    <mergeCell ref="C919:D919"/>
    <mergeCell ref="C920:D920"/>
    <mergeCell ref="C921:D921"/>
    <mergeCell ref="C922:D922"/>
    <mergeCell ref="C902:D902"/>
    <mergeCell ref="C904:D904"/>
    <mergeCell ref="C906:D906"/>
    <mergeCell ref="C912:D912"/>
    <mergeCell ref="C913:D913"/>
    <mergeCell ref="C914:D914"/>
    <mergeCell ref="C915:D915"/>
    <mergeCell ref="C916:D916"/>
    <mergeCell ref="C929:D929"/>
    <mergeCell ref="C930:D930"/>
    <mergeCell ref="C931:D931"/>
    <mergeCell ref="C932:D932"/>
    <mergeCell ref="C933:D933"/>
    <mergeCell ref="C934:D934"/>
    <mergeCell ref="C923:D923"/>
    <mergeCell ref="C924:D924"/>
    <mergeCell ref="C925:D925"/>
    <mergeCell ref="C926:D926"/>
    <mergeCell ref="C927:D927"/>
    <mergeCell ref="C928:D928"/>
    <mergeCell ref="C941:D941"/>
    <mergeCell ref="C942:D942"/>
    <mergeCell ref="C943:D943"/>
    <mergeCell ref="C944:D944"/>
    <mergeCell ref="C945:D945"/>
    <mergeCell ref="C946:D946"/>
    <mergeCell ref="C935:D935"/>
    <mergeCell ref="C936:D936"/>
    <mergeCell ref="C937:D937"/>
    <mergeCell ref="C938:D938"/>
    <mergeCell ref="C939:D939"/>
    <mergeCell ref="C940:D940"/>
    <mergeCell ref="C953:D953"/>
    <mergeCell ref="C954:D954"/>
    <mergeCell ref="C955:D955"/>
    <mergeCell ref="C956:D956"/>
    <mergeCell ref="C957:D957"/>
    <mergeCell ref="C958:D958"/>
    <mergeCell ref="C947:D947"/>
    <mergeCell ref="C948:D948"/>
    <mergeCell ref="C949:D949"/>
    <mergeCell ref="C950:D950"/>
    <mergeCell ref="C951:D951"/>
    <mergeCell ref="C952:D952"/>
    <mergeCell ref="C965:D965"/>
    <mergeCell ref="C966:D966"/>
    <mergeCell ref="C967:D967"/>
    <mergeCell ref="C968:D968"/>
    <mergeCell ref="C969:D969"/>
    <mergeCell ref="C970:D970"/>
    <mergeCell ref="C959:D959"/>
    <mergeCell ref="C960:D960"/>
    <mergeCell ref="C961:D961"/>
    <mergeCell ref="C962:D962"/>
    <mergeCell ref="C963:D963"/>
    <mergeCell ref="C964:D964"/>
    <mergeCell ref="C977:D977"/>
    <mergeCell ref="C978:D978"/>
    <mergeCell ref="C979:D979"/>
    <mergeCell ref="C980:D980"/>
    <mergeCell ref="C981:D981"/>
    <mergeCell ref="C982:D982"/>
    <mergeCell ref="C971:D971"/>
    <mergeCell ref="C972:D972"/>
    <mergeCell ref="C973:D973"/>
    <mergeCell ref="C974:D974"/>
    <mergeCell ref="C975:D975"/>
    <mergeCell ref="C976:D976"/>
    <mergeCell ref="C989:D989"/>
    <mergeCell ref="C990:D990"/>
    <mergeCell ref="C991:D991"/>
    <mergeCell ref="C992:D992"/>
    <mergeCell ref="C993:D993"/>
    <mergeCell ref="C994:D994"/>
    <mergeCell ref="C983:D983"/>
    <mergeCell ref="C984:D984"/>
    <mergeCell ref="C985:D985"/>
    <mergeCell ref="C986:D986"/>
    <mergeCell ref="C987:D987"/>
    <mergeCell ref="C988:D988"/>
    <mergeCell ref="C1001:D1001"/>
    <mergeCell ref="C1002:D1002"/>
    <mergeCell ref="C1003:D1003"/>
    <mergeCell ref="C1004:D1004"/>
    <mergeCell ref="C1005:D1005"/>
    <mergeCell ref="C1006:D1006"/>
    <mergeCell ref="C995:D995"/>
    <mergeCell ref="C996:D996"/>
    <mergeCell ref="C997:D997"/>
    <mergeCell ref="C998:D998"/>
    <mergeCell ref="C999:D999"/>
    <mergeCell ref="C1000:D1000"/>
    <mergeCell ref="C1013:D1013"/>
    <mergeCell ref="C1014:D1014"/>
    <mergeCell ref="C1015:D1015"/>
    <mergeCell ref="C1016:D1016"/>
    <mergeCell ref="C1017:D1017"/>
    <mergeCell ref="C1018:D1018"/>
    <mergeCell ref="C1007:D1007"/>
    <mergeCell ref="C1008:D1008"/>
    <mergeCell ref="C1009:D1009"/>
    <mergeCell ref="C1010:D1010"/>
    <mergeCell ref="C1011:D1011"/>
    <mergeCell ref="C1012:D1012"/>
    <mergeCell ref="C1025:D1025"/>
    <mergeCell ref="C1026:D1026"/>
    <mergeCell ref="C1027:D1027"/>
    <mergeCell ref="C1028:D1028"/>
    <mergeCell ref="C1029:D1029"/>
    <mergeCell ref="C1030:D1030"/>
    <mergeCell ref="C1019:D1019"/>
    <mergeCell ref="C1020:D1020"/>
    <mergeCell ref="C1021:D1021"/>
    <mergeCell ref="C1022:D1022"/>
    <mergeCell ref="C1023:D1023"/>
    <mergeCell ref="C1024:D1024"/>
    <mergeCell ref="C1037:D1037"/>
    <mergeCell ref="C1038:D1038"/>
    <mergeCell ref="C1039:D1039"/>
    <mergeCell ref="C1040:D1040"/>
    <mergeCell ref="C1041:D1041"/>
    <mergeCell ref="C1042:D1042"/>
    <mergeCell ref="C1031:D1031"/>
    <mergeCell ref="C1032:D1032"/>
    <mergeCell ref="C1033:D1033"/>
    <mergeCell ref="C1034:D1034"/>
    <mergeCell ref="C1035:D1035"/>
    <mergeCell ref="C1036:D1036"/>
    <mergeCell ref="C1059:D1059"/>
    <mergeCell ref="C1060:D1060"/>
    <mergeCell ref="C1043:D1043"/>
    <mergeCell ref="C1044:D1044"/>
    <mergeCell ref="C1045:D1045"/>
    <mergeCell ref="C1046:D1046"/>
    <mergeCell ref="C1052:D1052"/>
    <mergeCell ref="C1054:D1054"/>
    <mergeCell ref="C1056:D1056"/>
    <mergeCell ref="C1058:D1058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Palanova Jana</dc:creator>
  <cp:lastModifiedBy>M</cp:lastModifiedBy>
  <cp:lastPrinted>2015-11-23T13:55:07Z</cp:lastPrinted>
  <dcterms:created xsi:type="dcterms:W3CDTF">2015-10-11T16:19:41Z</dcterms:created>
  <dcterms:modified xsi:type="dcterms:W3CDTF">2015-12-16T13:12:58Z</dcterms:modified>
</cp:coreProperties>
</file>